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55" activeTab="0"/>
  </bookViews>
  <sheets>
    <sheet name="Portfolio 1B - Dec 15" sheetId="1" r:id="rId1"/>
    <sheet name="Portfolio 1C - Dec 15" sheetId="2" r:id="rId2"/>
    <sheet name="Portfolio 2A - Dec 15" sheetId="3" r:id="rId3"/>
    <sheet name="Portfolio 2B -Dec 15" sheetId="4" r:id="rId4"/>
    <sheet name="Portfolio 2C - Dec 15" sheetId="5" r:id="rId5"/>
    <sheet name="Portfolio 3A - Dec 15" sheetId="6" r:id="rId6"/>
    <sheet name="Portfolio 3B - Dec 15" sheetId="7" r:id="rId7"/>
    <sheet name="Portfolio 1B - Dec 31" sheetId="8" r:id="rId8"/>
    <sheet name="Portfolio 1C - Dec 31" sheetId="9" r:id="rId9"/>
    <sheet name="Portfolio 2A - Dec 31" sheetId="10" r:id="rId10"/>
    <sheet name="Portfolio 2B - Dec 31" sheetId="11" r:id="rId11"/>
    <sheet name="Portfolio 2C - Dec 31" sheetId="12" r:id="rId12"/>
    <sheet name="Portfolio 3A - Dec 31" sheetId="13" r:id="rId13"/>
    <sheet name="Portfolio 3B - Dec 31" sheetId="14" r:id="rId14"/>
    <sheet name="DashBoard - Schemes AUM" sheetId="15" r:id="rId15"/>
    <sheet name="DashBoard-Investment Objective" sheetId="16" r:id="rId16"/>
    <sheet name="DashBoard-Portfolio" sheetId="17" r:id="rId17"/>
    <sheet name="DashBoard - Portfolio Sch 2" sheetId="18" r:id="rId18"/>
    <sheet name="DashBoard-Expense Ratio" sheetId="19" r:id="rId19"/>
    <sheet name="DashBoard-Scheme Performance" sheetId="20" r:id="rId20"/>
    <sheet name="Anex A1 AUM disclosure" sheetId="21" r:id="rId21"/>
    <sheet name="Anex A2 AUM stateUT wise " sheetId="22" r:id="rId22"/>
    <sheet name="Annexure B vote cast by MF" sheetId="23" r:id="rId23"/>
    <sheet name="Transaction Report-Dec 1 to 15" sheetId="24" r:id="rId24"/>
    <sheet name="Transaction Report-Dec 16 to 30" sheetId="25" r:id="rId25"/>
    <sheet name="XDO_METADATA" sheetId="26" state="hidden" r:id="rId26"/>
  </sheets>
  <externalReferences>
    <externalReference r:id="rId29"/>
    <externalReference r:id="rId30"/>
  </externalReferences>
  <definedNames>
    <definedName name="XDO_?FULL_NAME?">'Portfolio 1B - Dec 15'!$A$2</definedName>
    <definedName name="XDO_?FULL_NAME?1?">'Portfolio 1C - Dec 15'!$A$2</definedName>
    <definedName name="XDO_?FULL_NAME?2?">'Portfolio 2A - Dec 15'!$A$2</definedName>
    <definedName name="XDO_?FULL_NAME?3?">'[1]Portfolio 2B'!$A$2</definedName>
    <definedName name="XDO_?FULL_NAME?4?">'Portfolio 2C - Dec 15'!$A$2</definedName>
    <definedName name="XDO_?FULL_NAME?5?">'Portfolio 3A - Dec 15'!$A$2</definedName>
    <definedName name="XDO_?FULL_NAME?6?">'Portfolio 3B - Dec 15'!$A$2</definedName>
    <definedName name="XDO_?INSTRUMENT_1?">'Portfolio 1B - Dec 15'!$B$7:$B$10</definedName>
    <definedName name="XDO_?INSTRUMENT_1?1?">'Portfolio 1C - Dec 15'!$B$7:$B$9</definedName>
    <definedName name="XDO_?INSTRUMENT_1?2?">'Portfolio 2A - Dec 15'!$B$7:$B$8</definedName>
    <definedName name="XDO_?INSTRUMENT_1?3?">'[1]Portfolio 2B'!$B$7:$B$8</definedName>
    <definedName name="XDO_?INSTRUMENT_1?4?">'Portfolio 2C - Dec 15'!$B$7</definedName>
    <definedName name="XDO_?INSTRUMENT_1?5?">'Portfolio 3A - Dec 15'!$B$7:$B$9</definedName>
    <definedName name="XDO_?INSTRUMENT_1?6?">'Portfolio 3B - Dec 15'!$B$7:$B$9</definedName>
    <definedName name="XDO_?INSTRUMENT_2?">'Portfolio 1B - Dec 15'!$B$10:$B$17</definedName>
    <definedName name="XDO_?INSTRUMENT_2?1?">'Portfolio 1C - Dec 15'!$B$10:$B$23</definedName>
    <definedName name="XDO_?INSTRUMENT_2?2?">'Portfolio 2A - Dec 15'!$B$10:$B$23</definedName>
    <definedName name="XDO_?INSTRUMENT_2?3?">'[1]Portfolio 2B'!$B$10:$B$25</definedName>
    <definedName name="XDO_?INSTRUMENT_2?4?">'Portfolio 2C - Dec 15'!$B$10:$B$18</definedName>
    <definedName name="XDO_?INSTRUMENT_2?5?">'Portfolio 3A - Dec 15'!$B$10:$B$20</definedName>
    <definedName name="XDO_?INSTRUMENT_2?6?">'Portfolio 3B - Dec 15'!$B$10:$B$18</definedName>
    <definedName name="XDO_?INSTRUMENT_CP1?">'Portfolio 1B - Dec 15'!$B$13:$B$25</definedName>
    <definedName name="XDO_?INSTRUMENT_CP1?1?">'Portfolio 1C - Dec 15'!$B$13:$B$29</definedName>
    <definedName name="XDO_?INSTRUMENT_CP1?2?">'Portfolio 2A - Dec 15'!$B$13:$B$29</definedName>
    <definedName name="XDO_?INSTRUMENT_CP1?3?">'[1]Portfolio 2B'!$B$13:$B$31</definedName>
    <definedName name="XDO_?INSTRUMENT_CP1?4?">'Portfolio 3A - Dec 15'!$B$13:$B$26</definedName>
    <definedName name="XDO_?INSTRUMENT_CP1?5?">'Portfolio 3B - Dec 15'!$B$13:$B$24</definedName>
    <definedName name="XDO_?INSTRUMENT_CP2?">'Portfolio 1B - Dec 15'!$B$16</definedName>
    <definedName name="XDO_?ISIN_1?">'Portfolio 1B - Dec 15'!$D$7:$D$10</definedName>
    <definedName name="XDO_?ISIN_1?1?">'Portfolio 1C - Dec 15'!$D$7:$D$9</definedName>
    <definedName name="XDO_?ISIN_1?2?">'Portfolio 2A - Dec 15'!$D$7:$D$8</definedName>
    <definedName name="XDO_?ISIN_1?3?">'[1]Portfolio 2B'!$D$7:$D$8</definedName>
    <definedName name="XDO_?ISIN_1?4?">'Portfolio 2C - Dec 15'!$D$7</definedName>
    <definedName name="XDO_?ISIN_1?5?">'Portfolio 3A - Dec 15'!$D$7:$D$9</definedName>
    <definedName name="XDO_?ISIN_1?6?">'Portfolio 3B - Dec 15'!$D$7:$D$9</definedName>
    <definedName name="XDO_?ISIN_2?">'Portfolio 1B - Dec 15'!$D$10:$D$17</definedName>
    <definedName name="XDO_?ISIN_2?1?">'Portfolio 1C - Dec 15'!$D$10:$D$23</definedName>
    <definedName name="XDO_?ISIN_2?2?">'Portfolio 2A - Dec 15'!$D$10:$D$23</definedName>
    <definedName name="XDO_?ISIN_2?3?">'[1]Portfolio 2B'!$D$10:$D$25</definedName>
    <definedName name="XDO_?ISIN_2?4?">'Portfolio 2C - Dec 15'!$D$10:$D$18</definedName>
    <definedName name="XDO_?ISIN_2?5?">'Portfolio 3A - Dec 15'!$D$10:$D$20</definedName>
    <definedName name="XDO_?ISIN_2?6?">'Portfolio 3B - Dec 15'!$D$10:$D$18</definedName>
    <definedName name="XDO_?ISIN_CP1?">'Portfolio 1B - Dec 15'!$D$13:$D$25</definedName>
    <definedName name="XDO_?ISIN_CP1?1?">'Portfolio 1C - Dec 15'!$D$13:$D$29</definedName>
    <definedName name="XDO_?ISIN_CP1?2?">'Portfolio 2A - Dec 15'!$D$13:$D$29</definedName>
    <definedName name="XDO_?ISIN_CP1?3?">'[1]Portfolio 2B'!$D$13:$D$31</definedName>
    <definedName name="XDO_?ISIN_CP1?4?">'Portfolio 3A - Dec 15'!$D$13:$D$26</definedName>
    <definedName name="XDO_?ISIN_CP1?5?">'Portfolio 3B - Dec 15'!$D$13:$D$24</definedName>
    <definedName name="XDO_?ISIN_CP2?">'Portfolio 1B - Dec 15'!$D$16</definedName>
    <definedName name="XDO_?MARKET_VALUE_1?">'Portfolio 1B - Dec 15'!$F$7:$F$10</definedName>
    <definedName name="XDO_?MARKET_VALUE_1?1?">'Portfolio 1C - Dec 15'!$F$7:$F$9</definedName>
    <definedName name="XDO_?MARKET_VALUE_1?2?">'Portfolio 2A - Dec 15'!$F$7:$F$8</definedName>
    <definedName name="XDO_?MARKET_VALUE_1?3?">'[1]Portfolio 2B'!$F$7:$F$8</definedName>
    <definedName name="XDO_?MARKET_VALUE_1?4?">'Portfolio 2C - Dec 15'!$F$7</definedName>
    <definedName name="XDO_?MARKET_VALUE_1?5?">'Portfolio 3A - Dec 15'!$F$7:$F$9</definedName>
    <definedName name="XDO_?MARKET_VALUE_1?6?">'Portfolio 3B - Dec 15'!$F$7:$F$9</definedName>
    <definedName name="XDO_?MARKET_VALUE_2?">'Portfolio 1B - Dec 15'!$F$10:$F$17</definedName>
    <definedName name="XDO_?MARKET_VALUE_2?1?">'Portfolio 1C - Dec 15'!$F$10:$F$23</definedName>
    <definedName name="XDO_?MARKET_VALUE_2?2?">'Portfolio 2A - Dec 15'!$F$10:$F$23</definedName>
    <definedName name="XDO_?MARKET_VALUE_2?3?">'[1]Portfolio 2B'!$F$10:$F$25</definedName>
    <definedName name="XDO_?MARKET_VALUE_2?4?">'Portfolio 2C - Dec 15'!$F$10:$F$18</definedName>
    <definedName name="XDO_?MARKET_VALUE_2?5?">'Portfolio 3A - Dec 15'!$F$10:$F$20</definedName>
    <definedName name="XDO_?MARKET_VALUE_2?6?">'Portfolio 3B - Dec 15'!$F$10:$F$18</definedName>
    <definedName name="XDO_?MARKET_VALUE_3?">'Portfolio 1B - Dec 15'!$F$19:$F$30</definedName>
    <definedName name="XDO_?MARKET_VALUE_3?1?">'Portfolio 1C - Dec 15'!$F$19:$F$34</definedName>
    <definedName name="XDO_?MARKET_VALUE_3?2?">'Portfolio 2A - Dec 15'!$F$19:$F$34</definedName>
    <definedName name="XDO_?MARKET_VALUE_3?3?">'[1]Portfolio 2B'!$F$19:$F$36</definedName>
    <definedName name="XDO_?MARKET_VALUE_3?4?">'Portfolio 2C - Dec 15'!$F$19:$F$22</definedName>
    <definedName name="XDO_?MARKET_VALUE_3?5?">'Portfolio 3A - Dec 15'!$F$19:$F$31</definedName>
    <definedName name="XDO_?MARKET_VALUE_3?6?">'Portfolio 3B - Dec 15'!$F$19:$F$29</definedName>
    <definedName name="XDO_?MARKET_VALUE_CP1?">'Portfolio 1B - Dec 15'!$F$13:$F$25</definedName>
    <definedName name="XDO_?MARKET_VALUE_CP1?1?">'Portfolio 1C - Dec 15'!$F$13:$F$29</definedName>
    <definedName name="XDO_?MARKET_VALUE_CP1?2?">'Portfolio 2A - Dec 15'!$F$13:$F$29</definedName>
    <definedName name="XDO_?MARKET_VALUE_CP1?3?">'[1]Portfolio 2B'!$F$13:$F$31</definedName>
    <definedName name="XDO_?MARKET_VALUE_CP1?4?">'Portfolio 3A - Dec 15'!$F$13:$F$26</definedName>
    <definedName name="XDO_?MARKET_VALUE_CP1?5?">'Portfolio 3B - Dec 15'!$F$13:$F$24</definedName>
    <definedName name="XDO_?MARKET_VALUE_CP2?">'Portfolio 1B - Dec 15'!$F$16</definedName>
    <definedName name="XDO_?PER_ASSETS_1?">'Portfolio 1B - Dec 15'!$G$7:$G$10</definedName>
    <definedName name="XDO_?PER_ASSETS_1?1?">'Portfolio 1C - Dec 15'!$G$7:$G$9</definedName>
    <definedName name="XDO_?PER_ASSETS_1?2?">'Portfolio 2A - Dec 15'!$G$7:$G$8</definedName>
    <definedName name="XDO_?PER_ASSETS_1?3?">'[1]Portfolio 2B'!$G$7:$G$8</definedName>
    <definedName name="XDO_?PER_ASSETS_1?4?">'Portfolio 2C - Dec 15'!$G$7</definedName>
    <definedName name="XDO_?PER_ASSETS_1?5?">'Portfolio 3A - Dec 15'!$G$7:$G$9</definedName>
    <definedName name="XDO_?PER_ASSETS_1?6?">'Portfolio 3B - Dec 15'!$G$7:$G$9</definedName>
    <definedName name="XDO_?PER_ASSETS_2?">'Portfolio 1B - Dec 15'!$G$10:$G$17</definedName>
    <definedName name="XDO_?PER_ASSETS_2?1?">'Portfolio 1C - Dec 15'!$G$10:$G$23</definedName>
    <definedName name="XDO_?PER_ASSETS_2?2?">'Portfolio 2A - Dec 15'!$G$10:$G$23</definedName>
    <definedName name="XDO_?PER_ASSETS_2?3?">'[1]Portfolio 2B'!$G$10:$G$25</definedName>
    <definedName name="XDO_?PER_ASSETS_2?4?">'Portfolio 2C - Dec 15'!$G$10:$G$18</definedName>
    <definedName name="XDO_?PER_ASSETS_2?5?">'Portfolio 3A - Dec 15'!$G$10:$G$20</definedName>
    <definedName name="XDO_?PER_ASSETS_2?6?">'Portfolio 3B - Dec 15'!$G$10:$G$18</definedName>
    <definedName name="XDO_?PER_ASSETS_3?">'Portfolio 1B - Dec 15'!$G$19:$G$30</definedName>
    <definedName name="XDO_?PER_ASSETS_3?1?">'Portfolio 1C - Dec 15'!$G$19:$G$34</definedName>
    <definedName name="XDO_?PER_ASSETS_3?2?">'Portfolio 2A - Dec 15'!$G$19:$G$34</definedName>
    <definedName name="XDO_?PER_ASSETS_3?3?">'[1]Portfolio 2B'!$G$19:$G$36</definedName>
    <definedName name="XDO_?PER_ASSETS_3?4?">'Portfolio 2C - Dec 15'!$G$19:$G$22</definedName>
    <definedName name="XDO_?PER_ASSETS_3?5?">'Portfolio 3A - Dec 15'!$G$19:$G$31</definedName>
    <definedName name="XDO_?PER_ASSETS_3?6?">'Portfolio 3B - Dec 15'!$G$19:$G$29</definedName>
    <definedName name="XDO_?PER_ASSETS_CP1?">'Portfolio 1B - Dec 15'!$G$13:$G$25</definedName>
    <definedName name="XDO_?PER_ASSETS_CP1?1?">'Portfolio 1C - Dec 15'!$G$13:$G$29</definedName>
    <definedName name="XDO_?PER_ASSETS_CP1?2?">'Portfolio 2A - Dec 15'!$G$13:$G$29</definedName>
    <definedName name="XDO_?PER_ASSETS_CP1?3?">'[1]Portfolio 2B'!$G$13:$G$31</definedName>
    <definedName name="XDO_?PER_ASSETS_CP1?4?">'Portfolio 3A - Dec 15'!$G$13:$G$26</definedName>
    <definedName name="XDO_?PER_ASSETS_CP1?5?">'Portfolio 3B - Dec 15'!$G$13:$G$24</definedName>
    <definedName name="XDO_?PER_ASSETS_CP2?">'Portfolio 1B - Dec 15'!$G$16</definedName>
    <definedName name="XDO_?QUANTITE_1?">'Portfolio 1B - Dec 15'!$E$7:$E$10</definedName>
    <definedName name="XDO_?QUANTITE_1?1?">'Portfolio 1C - Dec 15'!$E$7:$E$9</definedName>
    <definedName name="XDO_?QUANTITE_1?2?">'Portfolio 2A - Dec 15'!$E$7:$E$8</definedName>
    <definedName name="XDO_?QUANTITE_1?3?">'[1]Portfolio 2B'!$E$7:$E$8</definedName>
    <definedName name="XDO_?QUANTITE_1?4?">'Portfolio 2C - Dec 15'!$E$7</definedName>
    <definedName name="XDO_?QUANTITE_1?5?">'Portfolio 3A - Dec 15'!$E$7:$E$9</definedName>
    <definedName name="XDO_?QUANTITE_1?6?">'Portfolio 3B - Dec 15'!$E$7:$E$9</definedName>
    <definedName name="XDO_?QUANTITE_2?">'Portfolio 1B - Dec 15'!$E$10:$E$17</definedName>
    <definedName name="XDO_?QUANTITE_2?1?">'Portfolio 1C - Dec 15'!$E$10:$E$23</definedName>
    <definedName name="XDO_?QUANTITE_2?2?">'Portfolio 2A - Dec 15'!$E$10:$E$23</definedName>
    <definedName name="XDO_?QUANTITE_2?3?">'[1]Portfolio 2B'!$E$10:$E$25</definedName>
    <definedName name="XDO_?QUANTITE_2?4?">'Portfolio 2C - Dec 15'!$E$10:$E$18</definedName>
    <definedName name="XDO_?QUANTITE_2?5?">'Portfolio 3A - Dec 15'!$E$10:$E$20</definedName>
    <definedName name="XDO_?QUANTITE_2?6?">'Portfolio 3B - Dec 15'!$E$10:$E$18</definedName>
    <definedName name="XDO_?QUANTITE_3?">'Portfolio 1B - Dec 15'!$E$19:$E$30</definedName>
    <definedName name="XDO_?QUANTITE_3?1?">'Portfolio 1C - Dec 15'!$E$19:$E$34</definedName>
    <definedName name="XDO_?QUANTITE_3?2?">'Portfolio 2A - Dec 15'!$E$19:$E$34</definedName>
    <definedName name="XDO_?QUANTITE_3?3?">'[1]Portfolio 2B'!$E$19:$E$36</definedName>
    <definedName name="XDO_?QUANTITE_3?4?">'Portfolio 2C - Dec 15'!$E$19:$E$22</definedName>
    <definedName name="XDO_?QUANTITE_3?5?">'Portfolio 3A - Dec 15'!$E$19:$E$31</definedName>
    <definedName name="XDO_?QUANTITE_3?6?">'Portfolio 3B - Dec 15'!$E$19:$E$29</definedName>
    <definedName name="XDO_?QUANTITE_CP1?">'Portfolio 1B - Dec 15'!$E$13:$E$25</definedName>
    <definedName name="XDO_?QUANTITE_CP1?1?">'Portfolio 1C - Dec 15'!$E$13:$E$29</definedName>
    <definedName name="XDO_?QUANTITE_CP1?2?">'Portfolio 2A - Dec 15'!$E$13:$E$29</definedName>
    <definedName name="XDO_?QUANTITE_CP1?3?">'[1]Portfolio 2B'!$E$13:$E$31</definedName>
    <definedName name="XDO_?QUANTITE_CP1?4?">'Portfolio 3A - Dec 15'!$E$13:$E$26</definedName>
    <definedName name="XDO_?QUANTITE_CP1?5?">'Portfolio 3B - Dec 15'!$E$13:$E$24</definedName>
    <definedName name="XDO_?QUANTITE_CP2?">'Portfolio 1B - Dec 15'!$E$16</definedName>
    <definedName name="XDO_?RATING_1?">'Portfolio 1B - Dec 15'!$C$7:$C$10</definedName>
    <definedName name="XDO_?RATING_1?1?">'Portfolio 1C - Dec 15'!$C$7:$C$9</definedName>
    <definedName name="XDO_?RATING_1?2?">'Portfolio 2A - Dec 15'!$C$7:$C$8</definedName>
    <definedName name="XDO_?RATING_1?3?">'[1]Portfolio 2B'!$C$7:$C$8</definedName>
    <definedName name="XDO_?RATING_1?4?">'Portfolio 2C - Dec 15'!$C$7</definedName>
    <definedName name="XDO_?RATING_1?5?">'Portfolio 3A - Dec 15'!$C$7:$C$9</definedName>
    <definedName name="XDO_?RATING_1?6?">'Portfolio 3B - Dec 15'!$C$7:$C$9</definedName>
    <definedName name="XDO_?RATING_2?">'Portfolio 1B - Dec 15'!$C$10:$C$17</definedName>
    <definedName name="XDO_?RATING_2?1?">'Portfolio 1C - Dec 15'!$C$10:$C$23</definedName>
    <definedName name="XDO_?RATING_2?2?">'Portfolio 2A - Dec 15'!$C$10:$C$23</definedName>
    <definedName name="XDO_?RATING_2?3?">'[1]Portfolio 2B'!$C$10:$C$25</definedName>
    <definedName name="XDO_?RATING_2?4?">'Portfolio 2C - Dec 15'!$C$10:$C$18</definedName>
    <definedName name="XDO_?RATING_2?5?">'Portfolio 3A - Dec 15'!$C$10:$C$20</definedName>
    <definedName name="XDO_?RATING_2?6?">'Portfolio 3B - Dec 15'!$C$10:$C$18</definedName>
    <definedName name="XDO_?RATING_CP1?">'Portfolio 1B - Dec 15'!$C$13:$C$25</definedName>
    <definedName name="XDO_?RATING_CP1?1?">'Portfolio 1C - Dec 15'!$C$13:$C$29</definedName>
    <definedName name="XDO_?RATING_CP1?2?">'Portfolio 2A - Dec 15'!$C$13:$C$29</definedName>
    <definedName name="XDO_?RATING_CP1?3?">'[1]Portfolio 2B'!$C$13:$C$31</definedName>
    <definedName name="XDO_?RATING_CP1?4?">'Portfolio 3A - Dec 15'!$C$13:$C$26</definedName>
    <definedName name="XDO_?RATING_CP1?5?">'Portfolio 3B - Dec 15'!$C$13:$C$24</definedName>
    <definedName name="XDO_?RATING_CP2?">'Portfolio 1B - Dec 15'!$C$16</definedName>
    <definedName name="XDO_?SR_NO_1?">'Portfolio 1B - Dec 15'!$A$7:$A$10</definedName>
    <definedName name="XDO_?SR_NO_1?1?">'Portfolio 1C - Dec 15'!$A$7:$A$9</definedName>
    <definedName name="XDO_?SR_NO_1?2?">'Portfolio 2A - Dec 15'!$A$7:$A$8</definedName>
    <definedName name="XDO_?SR_NO_1?3?">'[1]Portfolio 2B'!$A$7:$A$8</definedName>
    <definedName name="XDO_?SR_NO_1?4?">'Portfolio 2C - Dec 15'!$A$7</definedName>
    <definedName name="XDO_?SR_NO_1?5?">'Portfolio 3A - Dec 15'!$A$7:$A$9</definedName>
    <definedName name="XDO_?SR_NO_1?6?">'Portfolio 3B - Dec 15'!$A$7:$A$9</definedName>
    <definedName name="XDO_?SR_NO_2?">'Portfolio 1B - Dec 15'!$A$10:$A$17</definedName>
    <definedName name="XDO_?SR_NO_2?1?">'Portfolio 1C - Dec 15'!$A$10:$A$23</definedName>
    <definedName name="XDO_?SR_NO_2?2?">'Portfolio 2A - Dec 15'!$A$10:$A$23</definedName>
    <definedName name="XDO_?SR_NO_2?3?">'[1]Portfolio 2B'!$A$10:$A$25</definedName>
    <definedName name="XDO_?SR_NO_2?4?">'Portfolio 2C - Dec 15'!$A$10:$A$18</definedName>
    <definedName name="XDO_?SR_NO_2?5?">'Portfolio 3A - Dec 15'!$A$10:$A$20</definedName>
    <definedName name="XDO_?SR_NO_2?6?">'Portfolio 3B - Dec 15'!$A$10:$A$18</definedName>
    <definedName name="XDO_?SR_NO_CP1?">'Portfolio 1B - Dec 15'!$A$13:$A$25</definedName>
    <definedName name="XDO_?SR_NO_CP1?1?">'Portfolio 1C - Dec 15'!$A$13:$A$29</definedName>
    <definedName name="XDO_?SR_NO_CP1?2?">'Portfolio 2A - Dec 15'!$A$13:$A$29</definedName>
    <definedName name="XDO_?SR_NO_CP1?3?">'[1]Portfolio 2B'!$A$13:$A$31</definedName>
    <definedName name="XDO_?SR_NO_CP1?4?">'Portfolio 3A - Dec 15'!$A$13:$A$26</definedName>
    <definedName name="XDO_?SR_NO_CP1?5?">'Portfolio 3B - Dec 15'!$A$13:$A$24</definedName>
    <definedName name="XDO_?SR_NO_CP2?">'Portfolio 1B - Dec 15'!$A$16</definedName>
    <definedName name="XDO_?ST_LEFT_MARKET_VAL?">'Portfolio 1B - Dec 15'!$F$33</definedName>
    <definedName name="XDO_?ST_LEFT_MARKET_VAL?1?">'Portfolio 1C - Dec 15'!$F$37</definedName>
    <definedName name="XDO_?ST_LEFT_MARKET_VAL?2?">'Portfolio 2A - Dec 15'!$F$37</definedName>
    <definedName name="XDO_?ST_LEFT_MARKET_VAL?3?">'[1]Portfolio 2B'!$F$39</definedName>
    <definedName name="XDO_?ST_LEFT_MARKET_VAL?4?">'Portfolio 2C - Dec 15'!$F$25</definedName>
    <definedName name="XDO_?ST_LEFT_MARKET_VAL?5?">'Portfolio 3A - Dec 15'!$F$34</definedName>
    <definedName name="XDO_?ST_LEFT_MARKET_VAL?6?">'Portfolio 3B - Dec 15'!$F$32</definedName>
    <definedName name="XDO_?ST_LEFT_MARKET_VAL_1?">'Portfolio 1B - Dec 15'!$F$34</definedName>
    <definedName name="XDO_?ST_LEFT_MARKET_VAL_1?1?">'Portfolio 1C - Dec 15'!$F$38</definedName>
    <definedName name="XDO_?ST_LEFT_MARKET_VAL_1?2?">'Portfolio 2A - Dec 15'!$F$38</definedName>
    <definedName name="XDO_?ST_LEFT_MARKET_VAL_1?3?">'[1]Portfolio 2B'!$F$40</definedName>
    <definedName name="XDO_?ST_LEFT_MARKET_VAL_1?4?">'Portfolio 2C - Dec 15'!$F$26</definedName>
    <definedName name="XDO_?ST_LEFT_MARKET_VAL_1?5?">'Portfolio 3A - Dec 15'!$F$35</definedName>
    <definedName name="XDO_?ST_LEFT_MARKET_VAL_1?6?">'Portfolio 3B - Dec 15'!$F$33</definedName>
    <definedName name="XDO_?ST_LEFT_PER_ASSETS?">'Portfolio 1B - Dec 15'!$G$33</definedName>
    <definedName name="XDO_?ST_LEFT_PER_ASSETS?1?">'Portfolio 1C - Dec 15'!$G$37</definedName>
    <definedName name="XDO_?ST_LEFT_PER_ASSETS?2?">'Portfolio 2A - Dec 15'!$G$37</definedName>
    <definedName name="XDO_?ST_LEFT_PER_ASSETS?3?">'[1]Portfolio 2B'!$G$39</definedName>
    <definedName name="XDO_?ST_LEFT_PER_ASSETS?4?">'Portfolio 2C - Dec 15'!$G$25</definedName>
    <definedName name="XDO_?ST_LEFT_PER_ASSETS?5?">'Portfolio 3A - Dec 15'!$G$34</definedName>
    <definedName name="XDO_?ST_LEFT_PER_ASSETS?6?">'Portfolio 3B - Dec 15'!$G$32</definedName>
    <definedName name="XDO_?ST_LEFT_PER_ASSETS_1?">'Portfolio 1B - Dec 15'!$G$34</definedName>
    <definedName name="XDO_?ST_LEFT_PER_ASSETS_1?1?">'Portfolio 1C - Dec 15'!$G$38</definedName>
    <definedName name="XDO_?ST_LEFT_PER_ASSETS_1?2?">'Portfolio 2A - Dec 15'!$G$38</definedName>
    <definedName name="XDO_?ST_LEFT_PER_ASSETS_1?3?">'[1]Portfolio 2B'!$G$40</definedName>
    <definedName name="XDO_?ST_LEFT_PER_ASSETS_1?4?">'Portfolio 2C - Dec 15'!$G$26</definedName>
    <definedName name="XDO_?ST_LEFT_PER_ASSETS_1?5?">'Portfolio 3A - Dec 15'!$G$35</definedName>
    <definedName name="XDO_?ST_LEFT_PER_ASSETS_1?6?">'Portfolio 3B - Dec 15'!$G$33</definedName>
    <definedName name="XDO_?ST_MARKET_VALUE_3?">'Portfolio 1B - Dec 15'!$F$31</definedName>
    <definedName name="XDO_?ST_MARKET_VALUE_3?1?">'Portfolio 1C - Dec 15'!$F$35</definedName>
    <definedName name="XDO_?ST_MARKET_VALUE_3?2?">'Portfolio 2A - Dec 15'!$F$35</definedName>
    <definedName name="XDO_?ST_MARKET_VALUE_3?3?">'[1]Portfolio 2B'!$F$37</definedName>
    <definedName name="XDO_?ST_MARKET_VALUE_3?4?">'Portfolio 2C - Dec 15'!$F$23</definedName>
    <definedName name="XDO_?ST_MARKET_VALUE_3?5?">'Portfolio 3A - Dec 15'!$F$32</definedName>
    <definedName name="XDO_?ST_MARKET_VALUE_3?6?">'Portfolio 3B - Dec 15'!$F$30</definedName>
    <definedName name="XDO_?ST_MARKET_VALUE_4?">'Portfolio 1B - Dec 15'!$F$35</definedName>
    <definedName name="XDO_?ST_MARKET_VALUE_4?1?">'Portfolio 1C - Dec 15'!$F$39</definedName>
    <definedName name="XDO_?ST_MARKET_VALUE_4?2?">'Portfolio 2A - Dec 15'!$F$39</definedName>
    <definedName name="XDO_?ST_MARKET_VALUE_4?3?">'[1]Portfolio 2B'!$F$41</definedName>
    <definedName name="XDO_?ST_MARKET_VALUE_4?4?">'Portfolio 2C - Dec 15'!$F$27</definedName>
    <definedName name="XDO_?ST_MARKET_VALUE_4?5?">'Portfolio 3A - Dec 15'!$F$36</definedName>
    <definedName name="XDO_?ST_MARKET_VALUE_4?6?">'Portfolio 3B - Dec 15'!$F$34</definedName>
    <definedName name="XDO_?ST_PER_ASSETS_3?">'Portfolio 1B - Dec 15'!$G$31</definedName>
    <definedName name="XDO_?ST_PER_ASSETS_3?1?">'Portfolio 1C - Dec 15'!$G$35</definedName>
    <definedName name="XDO_?ST_PER_ASSETS_3?2?">'Portfolio 2A - Dec 15'!$G$35</definedName>
    <definedName name="XDO_?ST_PER_ASSETS_3?3?">'[1]Portfolio 2B'!$G$37</definedName>
    <definedName name="XDO_?ST_PER_ASSETS_3?4?">'Portfolio 2C - Dec 15'!$G$23</definedName>
    <definedName name="XDO_?ST_PER_ASSETS_3?5?">'Portfolio 3A - Dec 15'!$G$32</definedName>
    <definedName name="XDO_?ST_PER_ASSETS_3?6?">'Portfolio 3B - Dec 15'!$G$30</definedName>
    <definedName name="XDO_?ST_TOTAL_MARKET_VALUE?">'Portfolio 1B - Dec 15'!$F$28:$F$30</definedName>
    <definedName name="XDO_?ST_TOTAL_MARKET_VALUE?1?">'Portfolio 1C - Dec 15'!$F$32</definedName>
    <definedName name="XDO_?ST_TOTAL_MARKET_VALUE?10?">'Portfolio 3A - Dec 15'!$F$28:$F$31</definedName>
    <definedName name="XDO_?ST_TOTAL_MARKET_VALUE?11?">'Portfolio 3B - Dec 15'!$F$27</definedName>
    <definedName name="XDO_?ST_TOTAL_MARKET_VALUE?12?">'Portfolio 3B - Dec 15'!$F$28:$F$29</definedName>
    <definedName name="XDO_?ST_TOTAL_MARKET_VALUE?2?">'Portfolio 1C - Dec 15'!$F$28:$F$34</definedName>
    <definedName name="XDO_?ST_TOTAL_MARKET_VALUE?3?">'Portfolio 2A - Dec 15'!$F$32</definedName>
    <definedName name="XDO_?ST_TOTAL_MARKET_VALUE?4?">'Portfolio 2A - Dec 15'!$F$28:$F$34</definedName>
    <definedName name="XDO_?ST_TOTAL_MARKET_VALUE?5?">'[1]Portfolio 2B'!$F$34</definedName>
    <definedName name="XDO_?ST_TOTAL_MARKET_VALUE?6?">'[1]Portfolio 2B'!$F$28:$F$36</definedName>
    <definedName name="XDO_?ST_TOTAL_MARKET_VALUE?7?">'Portfolio 2C - Dec 15'!$F$20</definedName>
    <definedName name="XDO_?ST_TOTAL_MARKET_VALUE?8?">'Portfolio 2C - Dec 15'!$F$22:$F$25</definedName>
    <definedName name="XDO_?ST_TOTAL_MARKET_VALUE?9?">'Portfolio 3A - Dec 15'!$F$29</definedName>
    <definedName name="XDO_?ST_TOTAL_PER_ASSETS?">'Portfolio 1B - Dec 15'!$G$28:$G$30</definedName>
    <definedName name="XDO_?ST_TOTAL_PER_ASSETS?1?">'Portfolio 1C - Dec 15'!$G$32</definedName>
    <definedName name="XDO_?ST_TOTAL_PER_ASSETS?10?">'Portfolio 3A - Dec 15'!$G$28:$G$31</definedName>
    <definedName name="XDO_?ST_TOTAL_PER_ASSETS?11?">'Portfolio 3B - Dec 15'!$G$27</definedName>
    <definedName name="XDO_?ST_TOTAL_PER_ASSETS?12?">'Portfolio 3B - Dec 15'!$G$28:$G$29</definedName>
    <definedName name="XDO_?ST_TOTAL_PER_ASSETS?2?">'Portfolio 1C - Dec 15'!$G$28:$G$34</definedName>
    <definedName name="XDO_?ST_TOTAL_PER_ASSETS?3?">'Portfolio 2A - Dec 15'!$G$32</definedName>
    <definedName name="XDO_?ST_TOTAL_PER_ASSETS?4?">'Portfolio 2A - Dec 15'!$G$28:$G$34</definedName>
    <definedName name="XDO_?ST_TOTAL_PER_ASSETS?5?">'[1]Portfolio 2B'!$G$34</definedName>
    <definedName name="XDO_?ST_TOTAL_PER_ASSETS?6?">'[1]Portfolio 2B'!$G$28:$G$36</definedName>
    <definedName name="XDO_?ST_TOTAL_PER_ASSETS?7?">'Portfolio 2C - Dec 15'!$G$20</definedName>
    <definedName name="XDO_?ST_TOTAL_PER_ASSETS?8?">'Portfolio 2C - Dec 15'!$G$22:$G$25</definedName>
    <definedName name="XDO_?ST_TOTAL_PER_ASSETS?9?">'Portfolio 3A - Dec 15'!$G$29</definedName>
    <definedName name="XDO_?TITLE_DATE?">'Portfolio 1B - Dec 15'!$A$3</definedName>
    <definedName name="XDO_?TITLE_DATE?1?">'Portfolio 1C - Dec 15'!$A$3</definedName>
    <definedName name="XDO_?TITLE_DATE?2?">'Portfolio 2A - Dec 15'!$A$3</definedName>
    <definedName name="XDO_?TITLE_DATE?3?">'[1]Portfolio 2B'!$A$3</definedName>
    <definedName name="XDO_?TITLE_DATE?4?">'Portfolio 2C - Dec 15'!$A$3</definedName>
    <definedName name="XDO_?TITLE_DATE?5?">'Portfolio 3A - Dec 15'!$A$3</definedName>
    <definedName name="XDO_?TITLE_DATE?6?">'Portfolio 3B - Dec 15'!$A$3</definedName>
    <definedName name="XDO_GROUP_?G_1?">'Portfolio 1B - Dec 15'!$A$7:$G$10</definedName>
    <definedName name="XDO_GROUP_?G_1?1?">'Portfolio 1C - Dec 15'!$A$7:$G$9</definedName>
    <definedName name="XDO_GROUP_?G_1?2?">'Portfolio 2A - Dec 15'!$A$7:$G$8</definedName>
    <definedName name="XDO_GROUP_?G_1?3?">'[1]Portfolio 2B'!$A$7:$G$8</definedName>
    <definedName name="XDO_GROUP_?G_1?4?">'Portfolio 2C - Dec 15'!$A$7:$G$7</definedName>
    <definedName name="XDO_GROUP_?G_1?5?">'Portfolio 3A - Dec 15'!$A$7:$G$9</definedName>
    <definedName name="XDO_GROUP_?G_1?6?">'Portfolio 3B - Dec 15'!$A$7:$G$9</definedName>
    <definedName name="XDO_GROUP_?G_2?">'Portfolio 1B - Dec 15'!$A$13:$G$17</definedName>
    <definedName name="XDO_GROUP_?G_2?1?">'Portfolio 1C - Dec 15'!$A$12:$G$23</definedName>
    <definedName name="XDO_GROUP_?G_2?2?">'Portfolio 2A - Dec 15'!$A$11:$G$23</definedName>
    <definedName name="XDO_GROUP_?G_2?3?">'[1]Portfolio 2B'!$A$11:$G$25</definedName>
    <definedName name="XDO_GROUP_?G_2?4?">'Portfolio 2C - Dec 15'!$A$10:$G$18</definedName>
    <definedName name="XDO_GROUP_?G_2?5?">'Portfolio 3A - Dec 15'!$A$12:$G$20</definedName>
    <definedName name="XDO_GROUP_?G_2?6?">'Portfolio 3B - Dec 15'!$A$12:$G$18</definedName>
    <definedName name="XDO_GROUP_?G_4?">'Portfolio 1B - Dec 15'!$E$30:$G$30</definedName>
    <definedName name="XDO_GROUP_?G_4?1?">'Portfolio 1C - Dec 15'!$E$34:$G$34</definedName>
    <definedName name="XDO_GROUP_?G_4?2?">'Portfolio 2A - Dec 15'!$E$34:$G$34</definedName>
    <definedName name="XDO_GROUP_?G_4?3?">'[1]Portfolio 2B'!$E$36:$G$36</definedName>
    <definedName name="XDO_GROUP_?G_4?4?">'Portfolio 2C - Dec 15'!$E$22:$G$22</definedName>
    <definedName name="XDO_GROUP_?G_4?5?">'Portfolio 3A - Dec 15'!$E$31:$G$31</definedName>
    <definedName name="XDO_GROUP_?G_4?6?">'Portfolio 3B - Dec 15'!$E$29:$G$29</definedName>
    <definedName name="XDO_GROUP_?G_7?">'Portfolio 1B - Dec 15'!$A$20:$G$25</definedName>
    <definedName name="XDO_GROUP_?G_7?1?">'Portfolio 1C - Dec 15'!$A$26:$G$29</definedName>
    <definedName name="XDO_GROUP_?G_7?2?">'Portfolio 2A - Dec 15'!$A$26:$G$29</definedName>
    <definedName name="XDO_GROUP_?G_7?3?">'[1]Portfolio 2B'!$A$28:$G$31</definedName>
    <definedName name="XDO_GROUP_?G_7?4?">'Portfolio 2C - Dec 15'!#REF!</definedName>
    <definedName name="XDO_GROUP_?G_7?5?">'Portfolio 3A - Dec 15'!$A$23:$G$26</definedName>
    <definedName name="XDO_GROUP_?G_7?6?">'Portfolio 3B - Dec 15'!$A$21:$G$24</definedName>
    <definedName name="XDO_GROUP_?G_8?">'Portfolio 1B - Dec 15'!#REF!</definedName>
    <definedName name="XDO_GROUP_?G_8?1?">'Portfolio 1C - Dec 15'!#REF!</definedName>
    <definedName name="XDO_GROUP_?G_8?2?">'Portfolio 2A - Dec 15'!#REF!</definedName>
    <definedName name="XDO_GROUP_?G_8?3?">'[1]Portfolio 2B'!#REF!</definedName>
    <definedName name="XDO_GROUP_?G_8?4?">'Portfolio 2C - Dec 15'!#REF!</definedName>
    <definedName name="XDO_GROUP_?G_8?5?">'Portfolio 3A - Dec 15'!#REF!</definedName>
    <definedName name="XDO_GROUP_?G_8?6?">'Portfolio 3B - Dec 15'!#REF!</definedName>
  </definedNames>
  <calcPr fullCalcOnLoad="1"/>
</workbook>
</file>

<file path=xl/sharedStrings.xml><?xml version="1.0" encoding="utf-8"?>
<sst xmlns="http://schemas.openxmlformats.org/spreadsheetml/2006/main" count="3198" uniqueCount="404">
  <si>
    <t>Portfolio as on 15-Dec-2020</t>
  </si>
  <si>
    <t>Sr. No.</t>
  </si>
  <si>
    <t>Name Of Instrument</t>
  </si>
  <si>
    <t>Rating/Industry</t>
  </si>
  <si>
    <t>ISIN</t>
  </si>
  <si>
    <t>Quantity</t>
  </si>
  <si>
    <t>Market Value (In Rs. lakh)</t>
  </si>
  <si>
    <t>% To Net Assets</t>
  </si>
  <si>
    <t>IL&amp;FS Wind Energy Ltd</t>
  </si>
  <si>
    <t>INE810V08031</t>
  </si>
  <si>
    <t>Shrem Tollway Pvt Ltd</t>
  </si>
  <si>
    <t>INE00UD07059</t>
  </si>
  <si>
    <t>Bhilwara Green Energy Ltd</t>
  </si>
  <si>
    <t>INE030N07027</t>
  </si>
  <si>
    <t>Debt Instrument-Privately Placed-Unlisted</t>
  </si>
  <si>
    <t>INE210A07014</t>
  </si>
  <si>
    <t>INE01F007012</t>
  </si>
  <si>
    <t>INE434K07019</t>
  </si>
  <si>
    <t>Clean Max Enviro Energy Solution Pvt Ltd</t>
  </si>
  <si>
    <t>INE647U07015</t>
  </si>
  <si>
    <t>INE434K07027</t>
  </si>
  <si>
    <t>SBI Global Factor Ltd</t>
  </si>
  <si>
    <t>CRISIL-A1+</t>
  </si>
  <si>
    <t>INE912E14LJ1</t>
  </si>
  <si>
    <t>Pilani Inv and Ind Corporation Ltd</t>
  </si>
  <si>
    <t>INE417C14090</t>
  </si>
  <si>
    <t>INE912E14LE2</t>
  </si>
  <si>
    <t>L&amp;T Infrastructure Finance Co Ltd</t>
  </si>
  <si>
    <t>ICRA-A1+</t>
  </si>
  <si>
    <t>INE691I14JS7</t>
  </si>
  <si>
    <t>BARCLAYS INVESTMENTS &amp; LOANs</t>
  </si>
  <si>
    <t>INE704I14DO0</t>
  </si>
  <si>
    <t>INE417C14041</t>
  </si>
  <si>
    <t>Total</t>
  </si>
  <si>
    <t>Tri Party Repo (TREPs)</t>
  </si>
  <si>
    <t>Cash &amp; Cash Equivalents</t>
  </si>
  <si>
    <t>Net Receivable/Payable</t>
  </si>
  <si>
    <t>Grand Total</t>
  </si>
  <si>
    <t>100.00%</t>
  </si>
  <si>
    <t>INE030N07035</t>
  </si>
  <si>
    <t>INE810V08015</t>
  </si>
  <si>
    <t>INE00UD07042</t>
  </si>
  <si>
    <t>Kanchanjunga Power Company Pvt Ltd</t>
  </si>
  <si>
    <t>INE117N07014</t>
  </si>
  <si>
    <t>Abhitech Developers Private Ltd</t>
  </si>
  <si>
    <t>INE683V07026</t>
  </si>
  <si>
    <t>Bhilangana Hydro Power Ltd</t>
  </si>
  <si>
    <t>INE453I07161</t>
  </si>
  <si>
    <t>AMRI Hospitals Ltd</t>
  </si>
  <si>
    <t>INE437M07059</t>
  </si>
  <si>
    <t>INE453I07146</t>
  </si>
  <si>
    <t>INE453I07153</t>
  </si>
  <si>
    <t>Time Technoplast Ltd</t>
  </si>
  <si>
    <t>INE508G07018</t>
  </si>
  <si>
    <t>INE00UD07026</t>
  </si>
  <si>
    <t>INE117N07022</t>
  </si>
  <si>
    <t>Janaadhar (India) Private Ltd</t>
  </si>
  <si>
    <t>INE882W07014</t>
  </si>
  <si>
    <t>Kaynes Technology India Private Ltd</t>
  </si>
  <si>
    <t>INE918Z07019</t>
  </si>
  <si>
    <t>INE882W07022</t>
  </si>
  <si>
    <t>INE453I07138</t>
  </si>
  <si>
    <t>INE437M07083</t>
  </si>
  <si>
    <t>INE437M07075</t>
  </si>
  <si>
    <t>INE117N07030</t>
  </si>
  <si>
    <t>INE117N07048</t>
  </si>
  <si>
    <t>INE00UD07034</t>
  </si>
  <si>
    <t>INE437M07042</t>
  </si>
  <si>
    <t>Version</t>
  </si>
  <si>
    <t>ARU-dbdrv</t>
  </si>
  <si>
    <t>Extractor Version</t>
  </si>
  <si>
    <t>Template Code</t>
  </si>
  <si>
    <t>Template Type</t>
  </si>
  <si>
    <t>TYPE_EXCEL_TEMPLATE</t>
  </si>
  <si>
    <t>Preprocess XSLT File</t>
  </si>
  <si>
    <t>Last Modified Date</t>
  </si>
  <si>
    <t>Last Modified By</t>
  </si>
  <si>
    <t>Data Constraints:</t>
  </si>
  <si>
    <t>XDO_SHEET_?</t>
  </si>
  <si>
    <t>&lt;?.//G_3?&gt;</t>
  </si>
  <si>
    <t>XDO_SHEET_NAME_?</t>
  </si>
  <si>
    <t>&lt;?NPTF?&gt;</t>
  </si>
  <si>
    <t>INE246R07053</t>
  </si>
  <si>
    <t>CARE AAA/ICRA AAA</t>
  </si>
  <si>
    <t>Niif Infrastructure Finance Limited</t>
  </si>
  <si>
    <t>Barclays Investments &amp; Loans</t>
  </si>
  <si>
    <t>ICRA D</t>
  </si>
  <si>
    <t>IND A+</t>
  </si>
  <si>
    <t>ICRA BBB+</t>
  </si>
  <si>
    <t>Unrated</t>
  </si>
  <si>
    <t>ICRA BBB / Care BBB+</t>
  </si>
  <si>
    <t>CARE BBB+</t>
  </si>
  <si>
    <t>CARE A</t>
  </si>
  <si>
    <t>CARE BBB</t>
  </si>
  <si>
    <t>IND AA-</t>
  </si>
  <si>
    <t>ICRA BB+ / IND BBB-</t>
  </si>
  <si>
    <t>IND BB</t>
  </si>
  <si>
    <t>Debt instrument - listed / Awaiting listing</t>
  </si>
  <si>
    <t>Commercial Paper-Listed</t>
  </si>
  <si>
    <t>Babcock Borsig Ltd*</t>
  </si>
  <si>
    <t>GHV Hospitality (India) Pvt Ltd**</t>
  </si>
  <si>
    <t>Williamson Magor &amp; Co. Ltd*</t>
  </si>
  <si>
    <t>Yield</t>
  </si>
  <si>
    <t>* Coupon is 13.5% p.a., yields at 0% as investment is classified as default</t>
  </si>
  <si>
    <t>** Coupon is 11.75% p.a., yields at 0% as investment is classified as default</t>
  </si>
  <si>
    <t>IL&amp;FS Infrastructure Debt Fund Series 1B</t>
  </si>
  <si>
    <t>IL&amp;FS Infrastructure Debt Fund Series 1C</t>
  </si>
  <si>
    <t>IL&amp;FS Infrastructure Debt Fund Series 2A</t>
  </si>
  <si>
    <t>IL&amp;FS Infrastructure Debt Fund Series 2C</t>
  </si>
  <si>
    <t>IL&amp;FS Infrastructure Debt Fund Series 3A</t>
  </si>
  <si>
    <t>IL&amp;FS Infrastructure Debt Fund Series 3B</t>
  </si>
  <si>
    <t>Note:</t>
  </si>
  <si>
    <t>IDF accounts for actual return received on investments across its schemes in calculating the NAV, as long as the investments are standard and continue to service their debt obligations</t>
  </si>
  <si>
    <r>
      <rPr>
        <b/>
        <sz val="11"/>
        <color indexed="9"/>
        <rFont val="Calibri"/>
        <family val="2"/>
      </rPr>
      <t xml:space="preserve">IL&amp;FS Infrastructure Debt Fund </t>
    </r>
    <r>
      <rPr>
        <sz val="11"/>
        <color indexed="9"/>
        <rFont val="Calibri"/>
        <family val="2"/>
      </rPr>
      <t>Series 2B</t>
    </r>
  </si>
  <si>
    <t>INE00UD07018</t>
  </si>
  <si>
    <t>IL&amp;FS Infrastructure Debt Fund - Series 1B</t>
  </si>
  <si>
    <t>Portfolio as on 31-Dec-2020</t>
  </si>
  <si>
    <t>ICRA-D</t>
  </si>
  <si>
    <t>IND-A+</t>
  </si>
  <si>
    <t>Tata Cleatech Capital Ltd.</t>
  </si>
  <si>
    <t>INE857Q14766</t>
  </si>
  <si>
    <t>L&amp;T Finance Holdings Ltd</t>
  </si>
  <si>
    <t>INE498L14AP6</t>
  </si>
  <si>
    <t>Axis Securities Limited</t>
  </si>
  <si>
    <t>INE110O14146</t>
  </si>
  <si>
    <t>SBI Global Factors Ltd</t>
  </si>
  <si>
    <t>IL&amp;FS Infrastructure Debt Fund - Series 1C</t>
  </si>
  <si>
    <t>CARE-BBB+</t>
  </si>
  <si>
    <t>CARE-A</t>
  </si>
  <si>
    <t>CARE-BBB</t>
  </si>
  <si>
    <t>IND-AA-</t>
  </si>
  <si>
    <t>IL&amp;FS Infrastructure Debt Fund - Series 2B</t>
  </si>
  <si>
    <t>IND-BB</t>
  </si>
  <si>
    <t>IL&amp;FS Infrastructure Debt Fund - Series 2C</t>
  </si>
  <si>
    <t>IL&amp;FS Infrastructure Debt Fund - Series 3A</t>
  </si>
  <si>
    <t>IL&amp;FS Infrastructure Debt Fund - Series 3B</t>
  </si>
  <si>
    <t>ICRA-BBB+</t>
  </si>
  <si>
    <t>IL&amp;FS Infrastructure Debt Fund - Series 2A</t>
  </si>
  <si>
    <t>Sl. No.</t>
  </si>
  <si>
    <t>Scheme Category/ Scheme Name</t>
  </si>
  <si>
    <t>IL&amp;FS Mutual Fund Infrastructure Debt Fund : Net Assets Under Management (AUM) as on 31 December,2020 (All Figure in Rs. Crore)</t>
  </si>
  <si>
    <t xml:space="preserve">Through Direct Plan </t>
  </si>
  <si>
    <t>Through Associate Distributors</t>
  </si>
  <si>
    <t>Through Non - Associate Distributors</t>
  </si>
  <si>
    <t>GRAND TOTAL</t>
  </si>
  <si>
    <t>T30</t>
  </si>
  <si>
    <t>B30</t>
  </si>
  <si>
    <t>I</t>
  </si>
  <si>
    <t>II</t>
  </si>
  <si>
    <t>A</t>
  </si>
  <si>
    <t>INCOME / DEBT ORIENTED SCHEMES</t>
  </si>
  <si>
    <t>(i)</t>
  </si>
  <si>
    <t>Liquid/ Money Market</t>
  </si>
  <si>
    <t xml:space="preserve">Scheme names </t>
  </si>
  <si>
    <t>(a) Sub-Total</t>
  </si>
  <si>
    <t>(ii)</t>
  </si>
  <si>
    <t>Gilt</t>
  </si>
  <si>
    <t>(b) Sub-Total</t>
  </si>
  <si>
    <t>(iii)</t>
  </si>
  <si>
    <t>FMP</t>
  </si>
  <si>
    <t>(c) Sub-Total</t>
  </si>
  <si>
    <t>(iv)</t>
  </si>
  <si>
    <t>Debt (assured return)</t>
  </si>
  <si>
    <t xml:space="preserve"> (d) Sub-Total</t>
  </si>
  <si>
    <t>(v)</t>
  </si>
  <si>
    <t>Infrastructure Debt Funds</t>
  </si>
  <si>
    <t xml:space="preserve">IL&amp;FS Mutual Fund Infrastructure Debt Fund </t>
  </si>
  <si>
    <t xml:space="preserve"> (e) Sub-Total</t>
  </si>
  <si>
    <t>(vi)</t>
  </si>
  <si>
    <t>Other Debt Schemes</t>
  </si>
  <si>
    <t>(f) Sub-Total</t>
  </si>
  <si>
    <t>Grand Sub-Total (a+b+c+d+e+f)</t>
  </si>
  <si>
    <t>B</t>
  </si>
  <si>
    <t>GROWTH / EQUITY ORIENTED SCHEMES</t>
  </si>
  <si>
    <t>ELSS</t>
  </si>
  <si>
    <t>Others</t>
  </si>
  <si>
    <t>Grand Sub-Total (a+b)</t>
  </si>
  <si>
    <t>C</t>
  </si>
  <si>
    <t>BALANCED SCHEMES</t>
  </si>
  <si>
    <t>Balanced schemes</t>
  </si>
  <si>
    <t>Grand Sub-Total</t>
  </si>
  <si>
    <t>D</t>
  </si>
  <si>
    <t>EXCHANGE TRADED FUND</t>
  </si>
  <si>
    <t>GOLD ETF</t>
  </si>
  <si>
    <t xml:space="preserve">Other ETFs </t>
  </si>
  <si>
    <t>E</t>
  </si>
  <si>
    <t>FUND OF FUNDS INVESTING OVERSEAS</t>
  </si>
  <si>
    <t>Fund of funds investing overseas</t>
  </si>
  <si>
    <t>GRAND TOTAL (A+B+C+D+E)</t>
  </si>
  <si>
    <t>F</t>
  </si>
  <si>
    <t>Fund of Funds Scheme (Domestic)</t>
  </si>
  <si>
    <t xml:space="preserve">T15 : Top 15 cities as identified by AMFI </t>
  </si>
  <si>
    <t>Category of Investor</t>
  </si>
  <si>
    <t xml:space="preserve">B15 : Other than T15  </t>
  </si>
  <si>
    <t xml:space="preserve">1 : Retail Investor </t>
  </si>
  <si>
    <t>2 : Corporates</t>
  </si>
  <si>
    <t>I : Contribution of sponsor and its associates in AUM</t>
  </si>
  <si>
    <t>3 : Banks/FIs</t>
  </si>
  <si>
    <t>II : Contribution of other than sponsor and its associates in AUM</t>
  </si>
  <si>
    <t>4 : FIIs/FPIs</t>
  </si>
  <si>
    <t>5 : High Networth Individuals</t>
  </si>
  <si>
    <t>Table showing State wise /Union Territory wise contribution to AUM of category of schemes as on 31-December-2020</t>
  </si>
  <si>
    <t>IL&amp;FS Mutual Fund Infrastructure Debt Fund (All figures in Rs. Crore)</t>
  </si>
  <si>
    <t xml:space="preserve">Name of the States/ Union Territories </t>
  </si>
  <si>
    <t xml:space="preserve">LIQUID SCHEMES </t>
  </si>
  <si>
    <t>OTHER DEBT ORIENTED SCHEMES</t>
  </si>
  <si>
    <t>GOLD EXCHANGE TRADED FUND</t>
  </si>
  <si>
    <t>OTHER EXCHANGE TRADED FUND</t>
  </si>
  <si>
    <t>TOTAL</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</si>
  <si>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</si>
  <si>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</si>
  <si>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</si>
  <si>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</si>
  <si>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</si>
  <si>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</si>
  <si>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</si>
  <si>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</si>
  <si>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</si>
  <si>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</si>
  <si>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</si>
  <si>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</si>
  <si>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</si>
  <si>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</si>
  <si>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</si>
  <si>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</si>
  <si>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</si>
  <si>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</si>
  <si>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</si>
  <si>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</si>
  <si>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</si>
  <si>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</si>
  <si>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</si>
  <si>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</si>
  <si>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</si>
  <si>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</si>
  <si>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</si>
  <si>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</si>
  <si>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</si>
  <si>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</si>
  <si>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</si>
  <si>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</si>
  <si>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Tripura</t>
  </si>
  <si>
    <t>Uttar Pradesh</t>
  </si>
  <si>
    <t>Uttarakhand</t>
  </si>
  <si>
    <t>West Bengal</t>
  </si>
  <si>
    <t xml:space="preserve">Note: Name of new states / union territories shall be added alphabetically  </t>
  </si>
  <si>
    <r>
      <t>(i)</t>
    </r>
    <r>
      <rPr>
        <b/>
        <sz val="7"/>
        <color indexed="8"/>
        <rFont val="Times New Roman"/>
        <family val="1"/>
      </rPr>
      <t xml:space="preserve">               </t>
    </r>
    <r>
      <rPr>
        <b/>
        <sz val="11"/>
        <color indexed="8"/>
        <rFont val="Arial"/>
        <family val="2"/>
      </rPr>
      <t>Revised format for disclosure of vote cast by Mutual Funds - during an individual quarter</t>
    </r>
  </si>
  <si>
    <t>Details of Votes cast during the quarter ended December, of the Financial year 2020-2021</t>
  </si>
  <si>
    <t>Meeting Date</t>
  </si>
  <si>
    <t>Company Name</t>
  </si>
  <si>
    <t>Type of meetings (AGM/EGM)</t>
  </si>
  <si>
    <t>Proposal by Management or Shareholder</t>
  </si>
  <si>
    <t xml:space="preserve">Proposal's description </t>
  </si>
  <si>
    <t>Investee company’s Management Recommendation</t>
  </si>
  <si>
    <t>Vote (For/ Against/ Abstain)</t>
  </si>
  <si>
    <t>Reason supporting the vote decision</t>
  </si>
  <si>
    <t>NA</t>
  </si>
  <si>
    <r>
      <t>(ii)</t>
    </r>
    <r>
      <rPr>
        <b/>
        <sz val="7"/>
        <color indexed="8"/>
        <rFont val="Times New Roman"/>
        <family val="1"/>
      </rPr>
      <t xml:space="preserve">             </t>
    </r>
    <r>
      <rPr>
        <b/>
        <sz val="11"/>
        <color indexed="8"/>
        <rFont val="Arial"/>
        <family val="2"/>
      </rPr>
      <t>Revised format for disclosure of voting by Mutual Funds/AMCs during a financial year</t>
    </r>
  </si>
  <si>
    <t>Details of Votes cast during the Financial year 2020-2021</t>
  </si>
  <si>
    <t>Quarter</t>
  </si>
  <si>
    <r>
      <t>(iii)</t>
    </r>
    <r>
      <rPr>
        <b/>
        <sz val="7"/>
        <color indexed="8"/>
        <rFont val="Times New Roman"/>
        <family val="1"/>
      </rPr>
      <t xml:space="preserve">           </t>
    </r>
    <r>
      <rPr>
        <b/>
        <sz val="11"/>
        <color indexed="8"/>
        <rFont val="Arial"/>
        <family val="2"/>
      </rPr>
      <t>Format of providing the summary of proxy votes cast by  Mutual Funds/AMCs</t>
    </r>
    <r>
      <rPr>
        <sz val="11"/>
        <color indexed="8"/>
        <rFont val="Arial"/>
        <family val="2"/>
      </rPr>
      <t xml:space="preserve"> </t>
    </r>
    <r>
      <rPr>
        <b/>
        <sz val="11"/>
        <color indexed="8"/>
        <rFont val="Arial"/>
        <family val="2"/>
      </rPr>
      <t>across all the investee</t>
    </r>
    <r>
      <rPr>
        <sz val="11"/>
        <color indexed="8"/>
        <rFont val="Arial"/>
        <family val="2"/>
      </rPr>
      <t xml:space="preserve"> </t>
    </r>
    <r>
      <rPr>
        <b/>
        <sz val="11"/>
        <color indexed="8"/>
        <rFont val="Arial"/>
        <family val="2"/>
      </rPr>
      <t>companies</t>
    </r>
  </si>
  <si>
    <t>Summary of Votes cast during the F.Y. 2020-2021</t>
  </si>
  <si>
    <t>F.Y.</t>
  </si>
  <si>
    <t xml:space="preserve">Total no. of resolutions </t>
  </si>
  <si>
    <t>Break-up of Vote decision</t>
  </si>
  <si>
    <t>For</t>
  </si>
  <si>
    <t>Against</t>
  </si>
  <si>
    <t>Abstained</t>
  </si>
  <si>
    <t xml:space="preserve">  </t>
  </si>
  <si>
    <t>Format for reporting of all transaction in debt and money market securities</t>
  </si>
  <si>
    <t>Sr.No</t>
  </si>
  <si>
    <t>Name of the Security</t>
  </si>
  <si>
    <r>
      <rPr>
        <b/>
        <sz val="9"/>
        <rFont val="Calibri"/>
        <family val="2"/>
      </rPr>
      <t>ISIN
(If applicable, otherwise keep it blank)</t>
    </r>
  </si>
  <si>
    <t>Type of security #</t>
  </si>
  <si>
    <r>
      <rPr>
        <b/>
        <sz val="9"/>
        <rFont val="Calibri"/>
        <family val="2"/>
      </rPr>
      <t>Most Conservative Rating  of Security at the time of transaction
(If applicable, otherwise keep it blank)</t>
    </r>
  </si>
  <si>
    <t>Name of Rating Agency</t>
  </si>
  <si>
    <t>Transaction Type (Buy/Sell)</t>
  </si>
  <si>
    <t>Listed status of security ##</t>
  </si>
  <si>
    <t>Mutual Fund Name</t>
  </si>
  <si>
    <t>Scheme Name</t>
  </si>
  <si>
    <t>Type of Scheme $</t>
  </si>
  <si>
    <r>
      <rPr>
        <b/>
        <sz val="9"/>
        <rFont val="Calibri"/>
        <family val="2"/>
      </rPr>
      <t>Final Maturity Date
$$</t>
    </r>
  </si>
  <si>
    <t>Residual days to Final Maturity</t>
  </si>
  <si>
    <r>
      <rPr>
        <b/>
        <sz val="9"/>
        <rFont val="Calibri"/>
        <family val="2"/>
      </rPr>
      <t>Deemed Maturity date
@</t>
    </r>
  </si>
  <si>
    <t>Trade Date $$</t>
  </si>
  <si>
    <t>Settlement Date $$</t>
  </si>
  <si>
    <t>Quantity traded</t>
  </si>
  <si>
    <r>
      <rPr>
        <b/>
        <sz val="9"/>
        <rFont val="Calibri"/>
        <family val="2"/>
      </rPr>
      <t>Face Value Per Unit
(In INR)</t>
    </r>
  </si>
  <si>
    <r>
      <rPr>
        <b/>
        <sz val="9"/>
        <rFont val="Calibri"/>
        <family val="2"/>
      </rPr>
      <t>Price at which Traded @@
(In INR)</t>
    </r>
  </si>
  <si>
    <r>
      <rPr>
        <b/>
        <sz val="9"/>
        <rFont val="Calibri"/>
        <family val="2"/>
      </rPr>
      <t>Total Interest Accrued for the transaction, if any
(In INR)</t>
    </r>
  </si>
  <si>
    <r>
      <rPr>
        <b/>
        <sz val="9"/>
        <rFont val="Calibri"/>
        <family val="2"/>
      </rPr>
      <t>Value of the Trade
U={(Q*R*S/1 00)+T)</t>
    </r>
  </si>
  <si>
    <t>Yield at which Traded*</t>
  </si>
  <si>
    <r>
      <rPr>
        <b/>
        <sz val="9"/>
        <rFont val="Calibri"/>
        <family val="2"/>
      </rPr>
      <t>Yield at which Valued*
*</t>
    </r>
  </si>
  <si>
    <r>
      <rPr>
        <b/>
        <sz val="9"/>
        <rFont val="Calibri"/>
        <family val="2"/>
      </rPr>
      <t>Type of trade*
**</t>
    </r>
  </si>
  <si>
    <t>TREPS 02-Dec-2020 DEPO 10</t>
  </si>
  <si>
    <t>INCBLO021220</t>
  </si>
  <si>
    <t>TREPS</t>
  </si>
  <si>
    <t>BUY</t>
  </si>
  <si>
    <t>Not Applicable</t>
  </si>
  <si>
    <t>IL&amp;FS Mutual Fund (IDF)</t>
  </si>
  <si>
    <t>IL&amp;FS IDF Series 1B</t>
  </si>
  <si>
    <t>Close Ended</t>
  </si>
  <si>
    <t>IL&amp;FS IDF Series 1C</t>
  </si>
  <si>
    <t>IL&amp;FS IDF Series 2A</t>
  </si>
  <si>
    <t>IL&amp;FS IDF Series 2B</t>
  </si>
  <si>
    <t>IL&amp;FS IDF Series 2C</t>
  </si>
  <si>
    <t>IL&amp;FS IDF Series 3A</t>
  </si>
  <si>
    <t>IL&amp;FS IDF Series 3B</t>
  </si>
  <si>
    <t>8.65% NIIF INF FIN SR 05/2016 28/01/2021</t>
  </si>
  <si>
    <t>Non Convertible Debenture</t>
  </si>
  <si>
    <t xml:space="preserve"> AAA</t>
  </si>
  <si>
    <t>ICRA</t>
  </si>
  <si>
    <t>TREPS 03-Dec-2020 DEPO 10</t>
  </si>
  <si>
    <t>INCBLO031220</t>
  </si>
  <si>
    <t>SBI Global Factors Ltd CP 26APR21(ILFS)</t>
  </si>
  <si>
    <t>Commercial Paper</t>
  </si>
  <si>
    <t>CRISIL A1+</t>
  </si>
  <si>
    <t>CRISIL</t>
  </si>
  <si>
    <t>TREPS 04-Dec-2020 DEPO 10</t>
  </si>
  <si>
    <t>INCBLO041220</t>
  </si>
  <si>
    <t>TREPS 07-Dec-2020 DEPO 10</t>
  </si>
  <si>
    <t>INCBLO071220</t>
  </si>
  <si>
    <t>TREPS 08-Dec-2020 DEPO 10</t>
  </si>
  <si>
    <t>INCBLO081220</t>
  </si>
  <si>
    <t>TREPS 09-Dec-2020 DEPO 10</t>
  </si>
  <si>
    <t>INCBLO091220</t>
  </si>
  <si>
    <t>TREPS 10-Dec-2020 DEPO 10</t>
  </si>
  <si>
    <t>INCBLO101220</t>
  </si>
  <si>
    <t>TREPS 11-Dec-2020 DEPO 10</t>
  </si>
  <si>
    <t>INCBLO111220</t>
  </si>
  <si>
    <t>TREPS 14-Dec-2020 DEPO 10</t>
  </si>
  <si>
    <t>INCBLO141220</t>
  </si>
  <si>
    <t>TREPS 15-Dec-2020 DEPO 10</t>
  </si>
  <si>
    <t>INCBLO151220</t>
  </si>
  <si>
    <t>TREPS 16-Dec-2020 DEPO 10</t>
  </si>
  <si>
    <t>INCBLO161220</t>
  </si>
  <si>
    <t>TREPS 17-Dec-2020 DEPO 10</t>
  </si>
  <si>
    <t>INCBLO171220</t>
  </si>
  <si>
    <t>L&amp;T Finance Holdings Ltd CP 26 Apr 2021</t>
  </si>
  <si>
    <t>TATA Cleantech Capital CP 26 Apr 2021</t>
  </si>
  <si>
    <t>TREPS 18-Dec-2020 DEPO 10</t>
  </si>
  <si>
    <t>INCBLO181220</t>
  </si>
  <si>
    <t>TREPS 21-Dec-2020 DEPO 10</t>
  </si>
  <si>
    <t>INCBLO211220</t>
  </si>
  <si>
    <t>TREPS 22-Dec-2020 DEPO 10</t>
  </si>
  <si>
    <t>INCBLO221220</t>
  </si>
  <si>
    <t>TREPS 23-Dec-2020 DEPO 10</t>
  </si>
  <si>
    <t>INCBLO231220</t>
  </si>
  <si>
    <t>TREPS 24-Dec-2020 DEPO 10</t>
  </si>
  <si>
    <t>INCBLO241220</t>
  </si>
  <si>
    <t>Axis Securites Ltd CP 26APR21(ILFS)</t>
  </si>
  <si>
    <t>ICRA A1+</t>
  </si>
  <si>
    <t>TREPS 28-Dec-2020 DEPO 10</t>
  </si>
  <si>
    <t>INCBLO281220</t>
  </si>
  <si>
    <t>TREPS 29-Dec-2020 DEPO 10</t>
  </si>
  <si>
    <t>INCBLO291220</t>
  </si>
  <si>
    <t>TREPS 30-Dec-2020 DEPO 10</t>
  </si>
  <si>
    <t>INCBLO301220</t>
  </si>
  <si>
    <t>TREPS 31-Dec-2020 DEPO 10</t>
  </si>
  <si>
    <t>INCBLO311220</t>
  </si>
  <si>
    <t>TREPS 01-Jan-2021 DEPO 10</t>
  </si>
  <si>
    <t>INCBLO010121</t>
  </si>
  <si>
    <t>Dec-2020</t>
  </si>
  <si>
    <t>IL&amp;FS Infrastructure Debt Fund - Series 1-B and 1-C</t>
  </si>
  <si>
    <t>To generate income and capital appreciation by investing primarily in infrastructure debt instruments as permitted by SEBI from time to time</t>
  </si>
  <si>
    <t>There is no assurance or guarantee that the objective of the Scheme will be realised</t>
  </si>
  <si>
    <t>IL&amp;FS Infrastructure Debt Fund - Series 2-A, 2-B and 2-C</t>
  </si>
  <si>
    <t>IL&amp;FS Infrastructure Debt Fund - Series 3-A and 3-B</t>
  </si>
  <si>
    <t>The IL&amp;FS Financial Centre, 1st Floor, Plot C-22, G-Block, Bandra Kurla Complex, Bandra East, Mumbai-400051 (www.ilfsinfrafund.com)</t>
  </si>
  <si>
    <t>Portfolio as on   December 31 2020</t>
  </si>
  <si>
    <t>Name of Instrument</t>
  </si>
  <si>
    <t>Market value</t>
  </si>
  <si>
    <t>% to Net Assets</t>
  </si>
  <si>
    <t>(` In lakhs)</t>
  </si>
  <si>
    <t>Non Convertible Debentures-Listed</t>
  </si>
  <si>
    <t>Non Convertible Debentures-Privately placed (Unlisted)</t>
  </si>
  <si>
    <t>NIIF INFRASTRUCTURE FINANCE LIMITED</t>
  </si>
  <si>
    <t>Williamson Magor &amp; Co. Ltd</t>
  </si>
  <si>
    <t>Babcock Borsig Ltd</t>
  </si>
  <si>
    <t>Triparty CBLO, Current Assets and Current Liabilities</t>
  </si>
  <si>
    <t>Portfolio as on  December 31 2020</t>
  </si>
  <si>
    <t>Undrawn Amount for Scheme 2A</t>
  </si>
  <si>
    <t>Undrawn Amount for Scheme 2B</t>
  </si>
  <si>
    <t>Undrawn Amount for Scheme 2C</t>
  </si>
  <si>
    <t>Last 1 year</t>
  </si>
  <si>
    <t>Last 3 year</t>
  </si>
  <si>
    <t>Last 5 year</t>
  </si>
  <si>
    <t>Since inception</t>
  </si>
  <si>
    <t>Scheme return</t>
  </si>
  <si>
    <t>Benchmark *</t>
  </si>
  <si>
    <t>IIDF Series -1B</t>
  </si>
  <si>
    <t>IIDF Series -1C</t>
  </si>
  <si>
    <t>IIDF Series -2A</t>
  </si>
  <si>
    <t>IIDF Series -2B</t>
  </si>
  <si>
    <t>IIDF Series -2C</t>
  </si>
  <si>
    <t>IIDF Series -3A</t>
  </si>
  <si>
    <t>IIDF Series -3B</t>
  </si>
  <si>
    <r>
      <t xml:space="preserve">  </t>
    </r>
    <r>
      <rPr>
        <b/>
        <sz val="9"/>
        <color indexed="8"/>
        <rFont val="Times New Roman"/>
        <family val="1"/>
      </rPr>
      <t>*Benchmark –</t>
    </r>
    <r>
      <rPr>
        <sz val="9"/>
        <color indexed="8"/>
        <rFont val="Times New Roman"/>
        <family val="1"/>
      </rPr>
      <t xml:space="preserve"> Crisil Composite Bond Fund Index</t>
    </r>
  </si>
  <si>
    <r>
      <t xml:space="preserve">Past performance may or may not be sustained in future. </t>
    </r>
    <r>
      <rPr>
        <sz val="10"/>
        <color indexed="8"/>
        <rFont val="Times New Roman"/>
        <family val="1"/>
      </rPr>
      <t>Returns greater than 1 year period are compounded annualized (CAGR)</t>
    </r>
  </si>
  <si>
    <t>Notes:-</t>
  </si>
  <si>
    <t>(a) The above scheme returns and benchmark are on an annual compounding basis</t>
  </si>
  <si>
    <t>(b) The above scheme return is net of applicable expenses and benchmark return is on a gross basis</t>
  </si>
  <si>
    <t>(c) For the Scheme, IL&amp;FS Infrastructure Debt Fund-Series 2, the drawdowns are yet to be completed. Hence, the NAV will be available after the completion of the drawdown</t>
  </si>
  <si>
    <t>Schemes of IL&amp;FS IDF does not have a suitable benchmark and hence the performance had to be compared with Crisil Composite Bond Fund Index. The said benchmark follows mark to market valuation of securities (gross return) while IDF follows valuation of securities on actual yield accrual basis (net return) for the benefit of investors and to give a true picture of investments.</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</si>
</sst>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409]dddd\,\ mmmm\ dd\,\ yyyy"/>
    <numFmt numFmtId="177" formatCode="yyyy\-mm\-dd"/>
    <numFmt numFmtId="178" formatCode="[$-409]h:mm:ss\ AM/PM"/>
    <numFmt numFmtId="179" formatCode="&quot;Yes&quot;;&quot;Yes&quot;;&quot;No&quot;"/>
    <numFmt numFmtId="180" formatCode="&quot;True&quot;;&quot;True&quot;;&quot;False&quot;"/>
    <numFmt numFmtId="181" formatCode="&quot;On&quot;;&quot;On&quot;;&quot;Off&quot;"/>
    <numFmt numFmtId="182" formatCode="[$€-2]\ #,##0.00_);[Red]\([$€-2]\ #,##0.00\)"/>
    <numFmt numFmtId="183" formatCode="[$-409]d\-mmm\-yy;@"/>
    <numFmt numFmtId="184" formatCode="#,##0.000000"/>
    <numFmt numFmtId="185" formatCode="#,##0_ ;\-#,##0\ "/>
    <numFmt numFmtId="186" formatCode="0.00\%"/>
    <numFmt numFmtId="187" formatCode="0.0%"/>
    <numFmt numFmtId="188" formatCode="0.0000000000000%"/>
    <numFmt numFmtId="189" formatCode="0.0000"/>
    <numFmt numFmtId="190" formatCode="0.0000000"/>
    <numFmt numFmtId="191" formatCode="0.000000"/>
    <numFmt numFmtId="192" formatCode="_(* #,##0_);_(* \(#,##0\);_(* &quot;-&quot;??_);_(@_)"/>
    <numFmt numFmtId="193" formatCode="_ * #,##0_)_£_ ;_ * \(#,##0\)_£_ ;_ * &quot;-&quot;??_)_£_ ;_ @_ "/>
  </numFmts>
  <fonts count="93">
    <font>
      <sz val="11"/>
      <color theme="1"/>
      <name val="Calibri"/>
      <family val="2"/>
    </font>
    <font>
      <sz val="11"/>
      <color indexed="8"/>
      <name val="Calibri"/>
      <family val="2"/>
    </font>
    <font>
      <b/>
      <sz val="10"/>
      <name val="Times New Roman"/>
      <family val="1"/>
    </font>
    <font>
      <sz val="10"/>
      <name val="Times New Roman"/>
      <family val="1"/>
    </font>
    <font>
      <sz val="10"/>
      <name val="Arial"/>
      <family val="2"/>
    </font>
    <font>
      <sz val="6"/>
      <name val="ＭＳ Ｐゴシック"/>
      <family val="3"/>
    </font>
    <font>
      <sz val="11"/>
      <color indexed="9"/>
      <name val="Calibri"/>
      <family val="2"/>
    </font>
    <font>
      <b/>
      <sz val="11"/>
      <color indexed="8"/>
      <name val="Calibri"/>
      <family val="2"/>
    </font>
    <font>
      <sz val="11"/>
      <name val="Calibri"/>
      <family val="2"/>
    </font>
    <font>
      <sz val="10"/>
      <name val="Mangal"/>
      <family val="2"/>
    </font>
    <font>
      <b/>
      <sz val="10"/>
      <color indexed="9"/>
      <name val="Arial"/>
      <family val="2"/>
    </font>
    <font>
      <b/>
      <sz val="10"/>
      <name val="Arial"/>
      <family val="2"/>
    </font>
    <font>
      <sz val="10"/>
      <name val="Tahoma"/>
      <family val="2"/>
    </font>
    <font>
      <b/>
      <sz val="10"/>
      <name val="Tahoma"/>
      <family val="2"/>
    </font>
    <font>
      <sz val="10"/>
      <color indexed="56"/>
      <name val="Tahoma"/>
      <family val="2"/>
    </font>
    <font>
      <b/>
      <sz val="10"/>
      <color indexed="9"/>
      <name val="Tahoma"/>
      <family val="2"/>
    </font>
    <font>
      <b/>
      <sz val="11"/>
      <color indexed="9"/>
      <name val="Calibri"/>
      <family val="2"/>
    </font>
    <font>
      <b/>
      <sz val="11"/>
      <name val="Trebuchet MS"/>
      <family val="2"/>
    </font>
    <font>
      <sz val="10"/>
      <name val="Trebuchet MS"/>
      <family val="2"/>
    </font>
    <font>
      <b/>
      <sz val="12"/>
      <name val="Trebuchet MS"/>
      <family val="2"/>
    </font>
    <font>
      <sz val="12"/>
      <name val="Trebuchet MS"/>
      <family val="2"/>
    </font>
    <font>
      <b/>
      <sz val="10"/>
      <name val="Trebuchet MS"/>
      <family val="2"/>
    </font>
    <font>
      <b/>
      <sz val="10"/>
      <color indexed="8"/>
      <name val="Arial"/>
      <family val="2"/>
    </font>
    <font>
      <i/>
      <sz val="10"/>
      <color indexed="8"/>
      <name val="Arial"/>
      <family val="2"/>
    </font>
    <font>
      <sz val="9"/>
      <color indexed="8"/>
      <name val="Arial"/>
      <family val="2"/>
    </font>
    <font>
      <b/>
      <sz val="11"/>
      <color indexed="8"/>
      <name val="Arial"/>
      <family val="2"/>
    </font>
    <font>
      <b/>
      <sz val="7"/>
      <color indexed="8"/>
      <name val="Times New Roman"/>
      <family val="1"/>
    </font>
    <font>
      <sz val="11"/>
      <color indexed="8"/>
      <name val="Arial"/>
      <family val="2"/>
    </font>
    <font>
      <sz val="8"/>
      <color indexed="8"/>
      <name val="Arial"/>
      <family val="2"/>
    </font>
    <font>
      <sz val="10"/>
      <color indexed="8"/>
      <name val="Times New Roman"/>
      <family val="1"/>
    </font>
    <font>
      <b/>
      <sz val="9"/>
      <name val="Calibri"/>
      <family val="2"/>
    </font>
    <font>
      <sz val="11"/>
      <color indexed="20"/>
      <name val="Calibri"/>
      <family val="2"/>
    </font>
    <font>
      <b/>
      <sz val="11"/>
      <color indexed="52"/>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sz val="11"/>
      <color indexed="10"/>
      <name val="Calibri"/>
      <family val="2"/>
    </font>
    <font>
      <b/>
      <sz val="12"/>
      <color indexed="8"/>
      <name val="Arial"/>
      <family val="2"/>
    </font>
    <font>
      <b/>
      <u val="single"/>
      <sz val="10"/>
      <color indexed="8"/>
      <name val="Times New Roman"/>
      <family val="1"/>
    </font>
    <font>
      <b/>
      <sz val="10"/>
      <color indexed="8"/>
      <name val="Times New Roman"/>
      <family val="1"/>
    </font>
    <font>
      <u val="single"/>
      <sz val="11"/>
      <color indexed="8"/>
      <name val="Calibri"/>
      <family val="2"/>
    </font>
    <font>
      <sz val="12"/>
      <name val="Times New Roman"/>
      <family val="1"/>
    </font>
    <font>
      <b/>
      <sz val="12"/>
      <color indexed="9"/>
      <name val="Times New Roman"/>
      <family val="1"/>
    </font>
    <font>
      <b/>
      <sz val="11"/>
      <color indexed="9"/>
      <name val="Times New Roman"/>
      <family val="1"/>
    </font>
    <font>
      <sz val="11"/>
      <name val="Times New Roman"/>
      <family val="1"/>
    </font>
    <font>
      <sz val="11"/>
      <color indexed="8"/>
      <name val="Times New Roman"/>
      <family val="1"/>
    </font>
    <font>
      <b/>
      <sz val="11"/>
      <color indexed="8"/>
      <name val="Times New Roman"/>
      <family val="1"/>
    </font>
    <font>
      <b/>
      <sz val="11"/>
      <name val="Times New Roman"/>
      <family val="1"/>
    </font>
    <font>
      <sz val="12"/>
      <color indexed="8"/>
      <name val="Times New Roman"/>
      <family val="1"/>
    </font>
    <font>
      <b/>
      <sz val="8"/>
      <color indexed="8"/>
      <name val="Times New Roman"/>
      <family val="1"/>
    </font>
    <font>
      <b/>
      <sz val="9"/>
      <color indexed="8"/>
      <name val="Times New Roman"/>
      <family val="1"/>
    </font>
    <font>
      <sz val="9"/>
      <color indexed="8"/>
      <name val="Times New Roman"/>
      <family val="1"/>
    </font>
    <font>
      <b/>
      <u val="single"/>
      <sz val="12"/>
      <color indexed="8"/>
      <name val="Times New Roman"/>
      <family val="1"/>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sz val="11"/>
      <color rgb="FF000000"/>
      <name val="Arial"/>
      <family val="2"/>
    </font>
    <font>
      <b/>
      <sz val="10"/>
      <color rgb="FF000000"/>
      <name val="Times New Roman"/>
      <family val="1"/>
    </font>
    <font>
      <sz val="10"/>
      <color rgb="FF000000"/>
      <name val="Times New Roman"/>
      <family val="1"/>
    </font>
    <font>
      <b/>
      <sz val="12"/>
      <color theme="1"/>
      <name val="Arial"/>
      <family val="2"/>
    </font>
    <font>
      <b/>
      <sz val="11"/>
      <color rgb="FF000000"/>
      <name val="Arial"/>
      <family val="2"/>
    </font>
    <font>
      <b/>
      <u val="single"/>
      <sz val="10"/>
      <color rgb="FF000000"/>
      <name val="Times New Roman"/>
      <family val="1"/>
    </font>
    <font>
      <sz val="12"/>
      <color rgb="FF000000"/>
      <name val="Times New Roman"/>
      <family val="1"/>
    </font>
    <font>
      <sz val="11"/>
      <color rgb="FF000000"/>
      <name val="Times New Roman"/>
      <family val="1"/>
    </font>
    <font>
      <b/>
      <sz val="8"/>
      <color theme="1"/>
      <name val="Times New Roman"/>
      <family val="1"/>
    </font>
    <font>
      <b/>
      <u val="single"/>
      <sz val="12"/>
      <color theme="1"/>
      <name val="Times New Roman"/>
      <family val="1"/>
    </font>
    <font>
      <sz val="10"/>
      <color theme="1"/>
      <name val="Times New Roman"/>
      <family val="1"/>
    </font>
    <font>
      <sz val="10"/>
      <color theme="1"/>
      <name val="Calibr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23"/>
        <bgColor indexed="64"/>
      </patternFill>
    </fill>
    <fill>
      <patternFill patternType="solid">
        <fgColor indexed="8"/>
        <bgColor indexed="64"/>
      </patternFill>
    </fill>
    <fill>
      <patternFill patternType="solid">
        <fgColor indexed="29"/>
        <bgColor indexed="64"/>
      </patternFill>
    </fill>
    <fill>
      <patternFill patternType="solid">
        <fgColor indexed="62"/>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18"/>
      </left>
      <right style="thin">
        <color indexed="18"/>
      </right>
      <top>
        <color indexed="63"/>
      </top>
      <bottom style="thin">
        <color indexed="18"/>
      </bottom>
    </border>
    <border>
      <left style="thin">
        <color indexed="18"/>
      </left>
      <right style="thin">
        <color indexed="18"/>
      </right>
      <top style="thin">
        <color indexed="18"/>
      </top>
      <bottom style="thin">
        <color indexed="18"/>
      </bottom>
    </border>
    <border>
      <left style="thin"/>
      <right>
        <color indexed="63"/>
      </right>
      <top style="thin"/>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medium"/>
      <top style="thin"/>
      <bottom style="thin"/>
    </border>
    <border>
      <left/>
      <right style="medium"/>
      <top style="thin"/>
      <bottom style="thin"/>
    </border>
    <border>
      <left>
        <color indexed="63"/>
      </left>
      <right style="thin"/>
      <top style="thin"/>
      <bottom style="thin"/>
    </border>
    <border>
      <left style="medium"/>
      <right style="medium"/>
      <top style="thin"/>
      <bottom style="medium"/>
    </border>
    <border>
      <left style="medium"/>
      <right style="medium"/>
      <top/>
      <bottom style="medium"/>
    </border>
    <border>
      <left/>
      <right style="medium"/>
      <top/>
      <bottom style="medium"/>
    </border>
    <border>
      <left/>
      <right style="medium">
        <color rgb="FF000000"/>
      </right>
      <top/>
      <bottom style="medium">
        <color rgb="FF000000"/>
      </bottom>
    </border>
    <border>
      <left style="medium">
        <color rgb="FF000000"/>
      </left>
      <right style="medium">
        <color rgb="FF000000"/>
      </right>
      <top/>
      <bottom style="medium">
        <color rgb="FF000000"/>
      </bottom>
    </border>
    <border>
      <left>
        <color indexed="63"/>
      </left>
      <right>
        <color indexed="63"/>
      </right>
      <top>
        <color indexed="63"/>
      </top>
      <bottom style="thin">
        <color indexed="8"/>
      </bottom>
    </border>
    <border>
      <left>
        <color indexed="63"/>
      </left>
      <right>
        <color indexed="63"/>
      </right>
      <top style="thin"/>
      <bottom style="thin"/>
    </border>
    <border>
      <left style="medium"/>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medium"/>
      <bottom/>
    </border>
    <border>
      <left style="medium"/>
      <right style="medium"/>
      <top/>
      <bottom/>
    </border>
    <border>
      <left style="medium"/>
      <right style="medium"/>
      <top/>
      <bottom style="thin"/>
    </border>
    <border>
      <left style="medium"/>
      <right/>
      <top style="medium"/>
      <bottom style="medium"/>
    </border>
    <border>
      <left/>
      <right/>
      <top style="medium"/>
      <bottom style="medium"/>
    </border>
    <border>
      <left/>
      <right style="medium"/>
      <top style="medium"/>
      <bottom style="medium"/>
    </border>
    <border>
      <left/>
      <right style="medium">
        <color rgb="FF000000"/>
      </right>
      <top style="medium"/>
      <bottom style="mediu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border>
    <border>
      <left>
        <color indexed="63"/>
      </left>
      <right>
        <color indexed="63"/>
      </right>
      <top>
        <color indexed="63"/>
      </top>
      <bottom style="thin">
        <color rgb="FF000000"/>
      </bottom>
    </border>
    <border>
      <left style="medium"/>
      <right style="thin"/>
      <top style="medium"/>
      <bottom/>
    </border>
    <border>
      <left style="thin"/>
      <right style="medium"/>
      <top style="medium"/>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1" fontId="4"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28"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29" borderId="1" applyNumberFormat="0" applyAlignment="0" applyProtection="0"/>
    <xf numFmtId="0" fontId="75" fillId="0" borderId="6" applyNumberFormat="0" applyFill="0" applyAlignment="0" applyProtection="0"/>
    <xf numFmtId="0" fontId="76" fillId="30" borderId="0" applyNumberFormat="0" applyBorder="0" applyAlignment="0" applyProtection="0"/>
    <xf numFmtId="0" fontId="4" fillId="0" borderId="0">
      <alignment/>
      <protection/>
    </xf>
    <xf numFmtId="0" fontId="4" fillId="0" borderId="0">
      <alignment/>
      <protection/>
    </xf>
    <xf numFmtId="0" fontId="9" fillId="0" borderId="0" applyNumberFormat="0" applyFill="0" applyBorder="0" applyProtection="0">
      <alignment/>
    </xf>
    <xf numFmtId="0" fontId="4" fillId="0" borderId="0">
      <alignment/>
      <protection/>
    </xf>
    <xf numFmtId="0" fontId="1" fillId="31" borderId="7" applyNumberFormat="0" applyFont="0" applyAlignment="0" applyProtection="0"/>
    <xf numFmtId="0" fontId="77" fillId="26"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234">
    <xf numFmtId="0" fontId="0" fillId="0" borderId="0" xfId="0" applyFont="1" applyAlignment="1">
      <alignment/>
    </xf>
    <xf numFmtId="0" fontId="2" fillId="32" borderId="10" xfId="0" applyFont="1" applyFill="1" applyBorder="1" applyAlignment="1">
      <alignment/>
    </xf>
    <xf numFmtId="0" fontId="3" fillId="32" borderId="10" xfId="0" applyFont="1" applyFill="1" applyBorder="1" applyAlignment="1">
      <alignment/>
    </xf>
    <xf numFmtId="0" fontId="2" fillId="0" borderId="0" xfId="0" applyFont="1" applyAlignment="1">
      <alignment/>
    </xf>
    <xf numFmtId="0" fontId="3" fillId="0" borderId="0" xfId="0" applyFont="1" applyAlignment="1">
      <alignment/>
    </xf>
    <xf numFmtId="0" fontId="3" fillId="32" borderId="10" xfId="0" applyFont="1" applyFill="1" applyBorder="1" applyAlignment="1">
      <alignment wrapText="1"/>
    </xf>
    <xf numFmtId="0" fontId="3" fillId="32" borderId="10" xfId="62" applyFont="1" applyFill="1" applyBorder="1">
      <alignment/>
      <protection/>
    </xf>
    <xf numFmtId="15" fontId="3" fillId="32" borderId="10" xfId="62" applyNumberFormat="1" applyFont="1" applyFill="1" applyBorder="1" applyAlignment="1">
      <alignment horizontal="left"/>
      <protection/>
    </xf>
    <xf numFmtId="0" fontId="2" fillId="33" borderId="11" xfId="0" applyFont="1" applyFill="1" applyBorder="1" applyAlignment="1">
      <alignment vertical="top"/>
    </xf>
    <xf numFmtId="0" fontId="0" fillId="0" borderId="10" xfId="0" applyBorder="1" applyAlignment="1">
      <alignment horizontal="left" vertical="top" wrapText="1"/>
    </xf>
    <xf numFmtId="0" fontId="7" fillId="0" borderId="0" xfId="0" applyFont="1" applyAlignment="1">
      <alignment horizontal="right" wrapText="1"/>
    </xf>
    <xf numFmtId="0" fontId="8" fillId="0" borderId="0" xfId="0" applyFont="1" applyFill="1" applyAlignment="1">
      <alignment/>
    </xf>
    <xf numFmtId="49" fontId="11" fillId="34" borderId="11" xfId="61" applyNumberFormat="1" applyFont="1" applyFill="1" applyBorder="1" applyAlignment="1" applyProtection="1">
      <alignment horizontal="right" wrapText="1"/>
      <protection/>
    </xf>
    <xf numFmtId="49" fontId="11" fillId="34" borderId="11" xfId="61" applyNumberFormat="1" applyFont="1" applyFill="1" applyBorder="1" applyAlignment="1" applyProtection="1">
      <alignment horizontal="left" wrapText="1"/>
      <protection/>
    </xf>
    <xf numFmtId="49" fontId="11" fillId="34" borderId="11" xfId="61" applyNumberFormat="1" applyFont="1" applyFill="1" applyBorder="1" applyAlignment="1" applyProtection="1">
      <alignment horizontal="center" wrapText="1"/>
      <protection/>
    </xf>
    <xf numFmtId="3" fontId="11" fillId="34" borderId="11" xfId="61" applyNumberFormat="1" applyFont="1" applyFill="1" applyBorder="1" applyAlignment="1" applyProtection="1">
      <alignment horizontal="right" wrapText="1"/>
      <protection/>
    </xf>
    <xf numFmtId="4" fontId="11" fillId="34" borderId="11" xfId="61" applyNumberFormat="1" applyFont="1" applyFill="1" applyBorder="1" applyAlignment="1" applyProtection="1">
      <alignment horizontal="right" wrapText="1"/>
      <protection/>
    </xf>
    <xf numFmtId="0" fontId="12" fillId="0" borderId="12" xfId="0" applyFont="1" applyFill="1" applyBorder="1" applyAlignment="1">
      <alignment horizontal="right" wrapText="1"/>
    </xf>
    <xf numFmtId="49" fontId="11" fillId="34" borderId="11" xfId="61" applyNumberFormat="1" applyFont="1" applyFill="1" applyBorder="1" applyAlignment="1" applyProtection="1">
      <alignment horizontal="left" wrapText="1"/>
      <protection/>
    </xf>
    <xf numFmtId="0" fontId="12" fillId="0" borderId="12" xfId="0" applyNumberFormat="1" applyFont="1" applyFill="1" applyBorder="1" applyAlignment="1">
      <alignment horizontal="left" wrapText="1"/>
    </xf>
    <xf numFmtId="4" fontId="12" fillId="0" borderId="12" xfId="0" applyNumberFormat="1" applyFont="1" applyFill="1" applyBorder="1" applyAlignment="1">
      <alignment horizontal="right" wrapText="1"/>
    </xf>
    <xf numFmtId="39" fontId="12" fillId="0" borderId="12" xfId="0" applyNumberFormat="1" applyFont="1" applyFill="1" applyBorder="1" applyAlignment="1">
      <alignment horizontal="right" wrapText="1"/>
    </xf>
    <xf numFmtId="0" fontId="12" fillId="0" borderId="12" xfId="0" applyFont="1" applyFill="1" applyBorder="1" applyAlignment="1">
      <alignment horizontal="left" wrapText="1"/>
    </xf>
    <xf numFmtId="10" fontId="12" fillId="0" borderId="12" xfId="0" applyNumberFormat="1" applyFont="1" applyFill="1" applyBorder="1" applyAlignment="1">
      <alignment horizontal="right" wrapText="1"/>
    </xf>
    <xf numFmtId="0" fontId="12" fillId="0" borderId="13" xfId="0" applyFont="1" applyFill="1" applyBorder="1" applyAlignment="1">
      <alignment horizontal="right" wrapText="1"/>
    </xf>
    <xf numFmtId="2" fontId="12" fillId="0" borderId="13" xfId="0" applyNumberFormat="1" applyFont="1" applyFill="1" applyBorder="1" applyAlignment="1">
      <alignment horizontal="right"/>
    </xf>
    <xf numFmtId="184" fontId="12" fillId="0" borderId="13" xfId="0" applyNumberFormat="1" applyFont="1" applyFill="1" applyBorder="1" applyAlignment="1">
      <alignment horizontal="right" wrapText="1"/>
    </xf>
    <xf numFmtId="0" fontId="13" fillId="0" borderId="13" xfId="0" applyNumberFormat="1" applyFont="1" applyFill="1" applyBorder="1" applyAlignment="1">
      <alignment/>
    </xf>
    <xf numFmtId="4" fontId="12" fillId="0" borderId="13" xfId="0" applyNumberFormat="1" applyFont="1" applyFill="1" applyBorder="1" applyAlignment="1">
      <alignment/>
    </xf>
    <xf numFmtId="185" fontId="12" fillId="0" borderId="13" xfId="0" applyNumberFormat="1" applyFont="1" applyFill="1" applyBorder="1" applyAlignment="1">
      <alignment horizontal="right"/>
    </xf>
    <xf numFmtId="186" fontId="12" fillId="0" borderId="12" xfId="0" applyNumberFormat="1" applyFont="1" applyFill="1" applyBorder="1" applyAlignment="1">
      <alignment horizontal="right" wrapText="1"/>
    </xf>
    <xf numFmtId="4" fontId="12" fillId="35" borderId="12" xfId="0" applyNumberFormat="1" applyFont="1" applyFill="1" applyBorder="1" applyAlignment="1">
      <alignment horizontal="right" wrapText="1"/>
    </xf>
    <xf numFmtId="186" fontId="12" fillId="35" borderId="12" xfId="0" applyNumberFormat="1" applyFont="1" applyFill="1" applyBorder="1" applyAlignment="1">
      <alignment horizontal="right" wrapText="1"/>
    </xf>
    <xf numFmtId="0" fontId="12" fillId="32" borderId="13" xfId="0" applyFont="1" applyFill="1" applyBorder="1" applyAlignment="1">
      <alignment horizontal="right" wrapText="1"/>
    </xf>
    <xf numFmtId="0" fontId="13" fillId="32" borderId="13" xfId="0" applyNumberFormat="1" applyFont="1" applyFill="1" applyBorder="1" applyAlignment="1">
      <alignment wrapText="1"/>
    </xf>
    <xf numFmtId="2" fontId="12" fillId="32" borderId="13" xfId="0" applyNumberFormat="1" applyFont="1" applyFill="1" applyBorder="1" applyAlignment="1">
      <alignment horizontal="right"/>
    </xf>
    <xf numFmtId="4" fontId="12" fillId="32" borderId="12" xfId="0" applyNumberFormat="1" applyFont="1" applyFill="1" applyBorder="1" applyAlignment="1">
      <alignment horizontal="right" wrapText="1"/>
    </xf>
    <xf numFmtId="186" fontId="12" fillId="32" borderId="12" xfId="0" applyNumberFormat="1" applyFont="1" applyFill="1" applyBorder="1" applyAlignment="1">
      <alignment horizontal="right" wrapText="1"/>
    </xf>
    <xf numFmtId="49" fontId="10" fillId="36" borderId="11" xfId="61" applyNumberFormat="1" applyFont="1" applyFill="1" applyBorder="1" applyAlignment="1" applyProtection="1">
      <alignment horizontal="right" wrapText="1"/>
      <protection/>
    </xf>
    <xf numFmtId="49" fontId="10" fillId="36" borderId="11" xfId="61" applyNumberFormat="1" applyFont="1" applyFill="1" applyBorder="1" applyAlignment="1" applyProtection="1">
      <alignment horizontal="left" wrapText="1"/>
      <protection/>
    </xf>
    <xf numFmtId="49" fontId="10" fillId="36" borderId="11" xfId="61" applyNumberFormat="1" applyFont="1" applyFill="1" applyBorder="1" applyAlignment="1" applyProtection="1">
      <alignment horizontal="center" wrapText="1"/>
      <protection/>
    </xf>
    <xf numFmtId="3" fontId="10" fillId="36" borderId="11" xfId="61" applyNumberFormat="1" applyFont="1" applyFill="1" applyBorder="1" applyAlignment="1" applyProtection="1">
      <alignment horizontal="right" wrapText="1"/>
      <protection/>
    </xf>
    <xf numFmtId="4" fontId="10" fillId="36" borderId="11" xfId="61" applyNumberFormat="1" applyFont="1" applyFill="1" applyBorder="1" applyAlignment="1" applyProtection="1">
      <alignment horizontal="right" wrapText="1"/>
      <protection/>
    </xf>
    <xf numFmtId="184" fontId="12" fillId="32" borderId="13" xfId="0" applyNumberFormat="1" applyFont="1" applyFill="1" applyBorder="1" applyAlignment="1">
      <alignment horizontal="right" wrapText="1"/>
    </xf>
    <xf numFmtId="0" fontId="13" fillId="32" borderId="13" xfId="0" applyNumberFormat="1" applyFont="1" applyFill="1" applyBorder="1" applyAlignment="1">
      <alignment/>
    </xf>
    <xf numFmtId="0" fontId="14" fillId="35" borderId="13" xfId="0" applyFont="1" applyFill="1" applyBorder="1" applyAlignment="1">
      <alignment horizontal="right" wrapText="1"/>
    </xf>
    <xf numFmtId="0" fontId="14" fillId="35" borderId="13" xfId="0" applyFont="1" applyFill="1" applyBorder="1" applyAlignment="1">
      <alignment/>
    </xf>
    <xf numFmtId="0" fontId="15" fillId="35" borderId="13" xfId="0" applyFont="1" applyFill="1" applyBorder="1" applyAlignment="1">
      <alignment/>
    </xf>
    <xf numFmtId="0" fontId="12" fillId="0" borderId="12" xfId="0" applyNumberFormat="1" applyFont="1" applyFill="1" applyBorder="1" applyAlignment="1">
      <alignment horizontal="left"/>
    </xf>
    <xf numFmtId="10" fontId="4" fillId="34" borderId="11" xfId="65" applyNumberFormat="1" applyFont="1" applyFill="1" applyBorder="1" applyAlignment="1" applyProtection="1">
      <alignment horizontal="right" wrapText="1"/>
      <protection/>
    </xf>
    <xf numFmtId="4" fontId="4" fillId="34" borderId="11" xfId="61" applyNumberFormat="1" applyFont="1" applyFill="1" applyBorder="1" applyAlignment="1" applyProtection="1">
      <alignment horizontal="right" wrapText="1"/>
      <protection/>
    </xf>
    <xf numFmtId="10" fontId="12" fillId="0" borderId="12" xfId="65" applyNumberFormat="1" applyFont="1" applyFill="1" applyBorder="1" applyAlignment="1">
      <alignment horizontal="right" wrapText="1"/>
    </xf>
    <xf numFmtId="188" fontId="0" fillId="0" borderId="0" xfId="0" applyNumberFormat="1" applyAlignment="1">
      <alignment/>
    </xf>
    <xf numFmtId="4" fontId="0" fillId="0" borderId="0" xfId="0" applyNumberFormat="1" applyAlignment="1">
      <alignment/>
    </xf>
    <xf numFmtId="0" fontId="0" fillId="0" borderId="14" xfId="0" applyBorder="1" applyAlignment="1">
      <alignment vertical="top"/>
    </xf>
    <xf numFmtId="9" fontId="4" fillId="34" borderId="11" xfId="65" applyFont="1" applyFill="1" applyBorder="1" applyAlignment="1" applyProtection="1">
      <alignment horizontal="right" wrapText="1"/>
      <protection/>
    </xf>
    <xf numFmtId="10" fontId="0" fillId="0" borderId="15" xfId="0" applyNumberFormat="1" applyFont="1" applyFill="1" applyBorder="1" applyAlignment="1">
      <alignment/>
    </xf>
    <xf numFmtId="10" fontId="11" fillId="34" borderId="11" xfId="65" applyNumberFormat="1" applyFont="1" applyFill="1" applyBorder="1" applyAlignment="1" applyProtection="1">
      <alignment horizontal="right" wrapText="1"/>
      <protection/>
    </xf>
    <xf numFmtId="10" fontId="0" fillId="0" borderId="10" xfId="0" applyNumberFormat="1" applyFont="1" applyFill="1" applyBorder="1" applyAlignment="1">
      <alignment/>
    </xf>
    <xf numFmtId="0" fontId="0" fillId="0" borderId="0" xfId="0" applyAlignment="1">
      <alignment/>
    </xf>
    <xf numFmtId="0" fontId="0" fillId="0" borderId="14" xfId="0" applyBorder="1" applyAlignment="1">
      <alignment vertical="top"/>
    </xf>
    <xf numFmtId="10" fontId="4" fillId="34" borderId="11" xfId="66" applyNumberFormat="1" applyFont="1" applyFill="1" applyBorder="1" applyAlignment="1" applyProtection="1">
      <alignment horizontal="right" wrapText="1"/>
      <protection/>
    </xf>
    <xf numFmtId="10" fontId="12" fillId="0" borderId="12" xfId="66" applyNumberFormat="1" applyFont="1" applyFill="1" applyBorder="1" applyAlignment="1">
      <alignment horizontal="right" wrapText="1"/>
    </xf>
    <xf numFmtId="2" fontId="18" fillId="0" borderId="0" xfId="60" applyNumberFormat="1" applyFont="1">
      <alignment/>
      <protection/>
    </xf>
    <xf numFmtId="0" fontId="18" fillId="0" borderId="0" xfId="60" applyFont="1">
      <alignment/>
      <protection/>
    </xf>
    <xf numFmtId="2" fontId="20" fillId="0" borderId="0" xfId="60" applyNumberFormat="1" applyFont="1">
      <alignment/>
      <protection/>
    </xf>
    <xf numFmtId="0" fontId="20" fillId="0" borderId="0" xfId="60" applyFont="1">
      <alignment/>
      <protection/>
    </xf>
    <xf numFmtId="2" fontId="19" fillId="0" borderId="0" xfId="60" applyNumberFormat="1" applyFont="1">
      <alignment/>
      <protection/>
    </xf>
    <xf numFmtId="0" fontId="19" fillId="0" borderId="0" xfId="60" applyFont="1">
      <alignment/>
      <protection/>
    </xf>
    <xf numFmtId="0" fontId="21" fillId="0" borderId="16" xfId="60" applyNumberFormat="1" applyFont="1" applyFill="1" applyBorder="1" applyAlignment="1">
      <alignment horizontal="center" wrapText="1"/>
      <protection/>
    </xf>
    <xf numFmtId="0" fontId="21" fillId="0" borderId="10" xfId="60" applyNumberFormat="1" applyFont="1" applyFill="1" applyBorder="1" applyAlignment="1">
      <alignment horizontal="center" wrapText="1"/>
      <protection/>
    </xf>
    <xf numFmtId="0" fontId="21" fillId="0" borderId="17" xfId="60" applyNumberFormat="1" applyFont="1" applyFill="1" applyBorder="1" applyAlignment="1">
      <alignment horizontal="center" wrapText="1"/>
      <protection/>
    </xf>
    <xf numFmtId="2" fontId="21" fillId="0" borderId="0" xfId="60" applyNumberFormat="1" applyFont="1">
      <alignment/>
      <protection/>
    </xf>
    <xf numFmtId="2" fontId="21" fillId="0" borderId="0" xfId="60" applyNumberFormat="1" applyFont="1" applyAlignment="1">
      <alignment horizontal="center"/>
      <protection/>
    </xf>
    <xf numFmtId="0" fontId="21" fillId="0" borderId="0" xfId="60" applyFont="1" applyAlignment="1">
      <alignment horizontal="center"/>
      <protection/>
    </xf>
    <xf numFmtId="0" fontId="21" fillId="0" borderId="0" xfId="60" applyFont="1">
      <alignment/>
      <protection/>
    </xf>
    <xf numFmtId="0" fontId="22" fillId="0" borderId="18" xfId="0" applyFont="1" applyBorder="1" applyAlignment="1">
      <alignment/>
    </xf>
    <xf numFmtId="0" fontId="22" fillId="0" borderId="19" xfId="0" applyFont="1" applyBorder="1" applyAlignment="1">
      <alignment wrapText="1"/>
    </xf>
    <xf numFmtId="0" fontId="0" fillId="0" borderId="0" xfId="0" applyBorder="1" applyAlignment="1">
      <alignment/>
    </xf>
    <xf numFmtId="0" fontId="0" fillId="0" borderId="19" xfId="0" applyFont="1" applyBorder="1" applyAlignment="1">
      <alignment wrapText="1"/>
    </xf>
    <xf numFmtId="0" fontId="0" fillId="0" borderId="19" xfId="0" applyBorder="1" applyAlignment="1">
      <alignment horizontal="right" wrapText="1"/>
    </xf>
    <xf numFmtId="0" fontId="0" fillId="0" borderId="16" xfId="0" applyBorder="1" applyAlignment="1">
      <alignment/>
    </xf>
    <xf numFmtId="0" fontId="0" fillId="0" borderId="10"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wrapText="1"/>
    </xf>
    <xf numFmtId="1" fontId="0" fillId="0" borderId="10" xfId="0" applyNumberFormat="1" applyBorder="1" applyAlignment="1">
      <alignment/>
    </xf>
    <xf numFmtId="2" fontId="0" fillId="0" borderId="18" xfId="0" applyNumberFormat="1" applyBorder="1" applyAlignment="1">
      <alignment/>
    </xf>
    <xf numFmtId="0" fontId="22" fillId="0" borderId="19" xfId="0" applyFont="1" applyBorder="1" applyAlignment="1">
      <alignment horizontal="right" wrapText="1"/>
    </xf>
    <xf numFmtId="0" fontId="23" fillId="0" borderId="19" xfId="0" applyFont="1" applyBorder="1" applyAlignment="1">
      <alignment wrapText="1"/>
    </xf>
    <xf numFmtId="0" fontId="22" fillId="0" borderId="0" xfId="0" applyFont="1" applyBorder="1" applyAlignment="1">
      <alignment/>
    </xf>
    <xf numFmtId="0" fontId="22" fillId="0" borderId="16" xfId="0" applyFont="1" applyBorder="1" applyAlignment="1">
      <alignment/>
    </xf>
    <xf numFmtId="0" fontId="22" fillId="0" borderId="10" xfId="0" applyFont="1" applyBorder="1" applyAlignment="1">
      <alignment/>
    </xf>
    <xf numFmtId="0" fontId="22" fillId="0" borderId="17" xfId="0" applyFont="1" applyBorder="1" applyAlignment="1">
      <alignment/>
    </xf>
    <xf numFmtId="0" fontId="22" fillId="0" borderId="19" xfId="0" applyFont="1" applyBorder="1" applyAlignment="1">
      <alignment horizontal="center" wrapText="1"/>
    </xf>
    <xf numFmtId="0" fontId="22" fillId="0" borderId="20" xfId="0" applyFont="1" applyBorder="1" applyAlignment="1">
      <alignment horizontal="right"/>
    </xf>
    <xf numFmtId="0" fontId="0" fillId="0" borderId="10" xfId="0" applyBorder="1" applyAlignment="1">
      <alignment horizontal="center"/>
    </xf>
    <xf numFmtId="0" fontId="0" fillId="0" borderId="14" xfId="0" applyBorder="1" applyAlignment="1">
      <alignment horizontal="center"/>
    </xf>
    <xf numFmtId="0" fontId="0" fillId="0" borderId="16" xfId="0" applyBorder="1" applyAlignment="1">
      <alignment horizontal="center"/>
    </xf>
    <xf numFmtId="189" fontId="0" fillId="0" borderId="18" xfId="0" applyNumberFormat="1" applyBorder="1" applyAlignment="1">
      <alignment/>
    </xf>
    <xf numFmtId="2" fontId="21" fillId="0" borderId="20" xfId="60" applyNumberFormat="1" applyFont="1" applyFill="1" applyBorder="1">
      <alignment/>
      <protection/>
    </xf>
    <xf numFmtId="0" fontId="0" fillId="0" borderId="14" xfId="0" applyBorder="1" applyAlignment="1">
      <alignment/>
    </xf>
    <xf numFmtId="0" fontId="0" fillId="0" borderId="20" xfId="0" applyBorder="1" applyAlignment="1">
      <alignment/>
    </xf>
    <xf numFmtId="0" fontId="22" fillId="0" borderId="21" xfId="0" applyFont="1" applyBorder="1" applyAlignment="1">
      <alignment/>
    </xf>
    <xf numFmtId="0" fontId="22" fillId="0" borderId="0" xfId="0" applyFont="1" applyBorder="1" applyAlignment="1">
      <alignment horizontal="right" wrapText="1"/>
    </xf>
    <xf numFmtId="0" fontId="22" fillId="0" borderId="0" xfId="0" applyFont="1" applyFill="1" applyBorder="1" applyAlignment="1">
      <alignment/>
    </xf>
    <xf numFmtId="2" fontId="21" fillId="0" borderId="10" xfId="60" applyNumberFormat="1" applyFont="1" applyFill="1" applyBorder="1" applyAlignment="1">
      <alignment horizontal="center" vertical="top" wrapText="1"/>
      <protection/>
    </xf>
    <xf numFmtId="0" fontId="24" fillId="0" borderId="10" xfId="59" applyFont="1" applyBorder="1" applyAlignment="1">
      <alignment horizontal="center"/>
      <protection/>
    </xf>
    <xf numFmtId="0" fontId="24" fillId="0" borderId="10" xfId="59" applyFont="1" applyBorder="1" applyAlignment="1">
      <alignment horizontal="left"/>
      <protection/>
    </xf>
    <xf numFmtId="0" fontId="24" fillId="0" borderId="10" xfId="59" applyFont="1" applyBorder="1">
      <alignment/>
      <protection/>
    </xf>
    <xf numFmtId="2" fontId="0" fillId="0" borderId="10" xfId="0" applyNumberFormat="1" applyBorder="1" applyAlignment="1">
      <alignment/>
    </xf>
    <xf numFmtId="2" fontId="0" fillId="0" borderId="0" xfId="0" applyNumberFormat="1" applyAlignment="1">
      <alignment/>
    </xf>
    <xf numFmtId="190" fontId="0" fillId="0" borderId="0" xfId="0" applyNumberFormat="1" applyAlignment="1">
      <alignment/>
    </xf>
    <xf numFmtId="0" fontId="25" fillId="0" borderId="0" xfId="0" applyFont="1" applyAlignment="1">
      <alignment horizontal="left" indent="6"/>
    </xf>
    <xf numFmtId="0" fontId="81" fillId="0" borderId="22" xfId="0" applyFont="1" applyBorder="1" applyAlignment="1">
      <alignment horizontal="center" vertical="top" wrapText="1"/>
    </xf>
    <xf numFmtId="0" fontId="81" fillId="0" borderId="23" xfId="0" applyFont="1" applyBorder="1" applyAlignment="1">
      <alignment horizontal="center" vertical="top" wrapText="1"/>
    </xf>
    <xf numFmtId="0" fontId="25" fillId="0" borderId="0" xfId="0" applyFont="1" applyAlignment="1">
      <alignment/>
    </xf>
    <xf numFmtId="0" fontId="27" fillId="0" borderId="24" xfId="0" applyFont="1" applyBorder="1" applyAlignment="1">
      <alignment vertical="top" wrapText="1"/>
    </xf>
    <xf numFmtId="0" fontId="27" fillId="0" borderId="25" xfId="0" applyFont="1" applyBorder="1" applyAlignment="1">
      <alignment horizontal="center" vertical="top" wrapText="1"/>
    </xf>
    <xf numFmtId="0" fontId="28" fillId="0" borderId="0" xfId="0" applyFont="1" applyAlignment="1">
      <alignment/>
    </xf>
    <xf numFmtId="0" fontId="9" fillId="0" borderId="0" xfId="61" applyFill="1" applyBorder="1" applyAlignment="1">
      <alignment horizontal="left" vertical="top"/>
    </xf>
    <xf numFmtId="0" fontId="30" fillId="0" borderId="10" xfId="61" applyFont="1" applyFill="1" applyBorder="1" applyAlignment="1">
      <alignment horizontal="center" vertical="center" wrapText="1"/>
    </xf>
    <xf numFmtId="0" fontId="82" fillId="0" borderId="10" xfId="61" applyFont="1" applyFill="1" applyBorder="1" applyAlignment="1">
      <alignment horizontal="center" vertical="top" wrapText="1"/>
    </xf>
    <xf numFmtId="0" fontId="30" fillId="0" borderId="10" xfId="61" applyFont="1" applyFill="1" applyBorder="1" applyAlignment="1">
      <alignment horizontal="left" vertical="center" wrapText="1"/>
    </xf>
    <xf numFmtId="0" fontId="82" fillId="0" borderId="10" xfId="61" applyFont="1" applyFill="1" applyBorder="1" applyAlignment="1">
      <alignment horizontal="center" vertical="center" wrapText="1"/>
    </xf>
    <xf numFmtId="0" fontId="30" fillId="0" borderId="10" xfId="61" applyFont="1" applyFill="1" applyBorder="1" applyAlignment="1">
      <alignment horizontal="left" vertical="center" wrapText="1" indent="1"/>
    </xf>
    <xf numFmtId="4" fontId="82" fillId="0" borderId="10" xfId="61" applyNumberFormat="1" applyFont="1" applyFill="1" applyBorder="1" applyAlignment="1">
      <alignment horizontal="left" vertical="center" wrapText="1"/>
    </xf>
    <xf numFmtId="0" fontId="82" fillId="0" borderId="0" xfId="61" applyFont="1" applyFill="1" applyBorder="1" applyAlignment="1">
      <alignment horizontal="left" vertical="top"/>
    </xf>
    <xf numFmtId="0" fontId="9" fillId="0" borderId="10" xfId="61" applyFill="1" applyBorder="1" applyAlignment="1">
      <alignment horizontal="left" vertical="top"/>
    </xf>
    <xf numFmtId="15" fontId="9" fillId="0" borderId="10" xfId="61" applyNumberFormat="1" applyFill="1" applyBorder="1" applyAlignment="1">
      <alignment horizontal="left" vertical="top"/>
    </xf>
    <xf numFmtId="1" fontId="9" fillId="0" borderId="10" xfId="61" applyNumberFormat="1" applyFill="1" applyBorder="1" applyAlignment="1">
      <alignment horizontal="left" vertical="top"/>
    </xf>
    <xf numFmtId="184" fontId="9" fillId="0" borderId="10" xfId="61" applyNumberFormat="1" applyFill="1" applyBorder="1" applyAlignment="1">
      <alignment horizontal="left" vertical="top"/>
    </xf>
    <xf numFmtId="3" fontId="9" fillId="0" borderId="10" xfId="61" applyNumberFormat="1" applyFill="1" applyBorder="1" applyAlignment="1">
      <alignment horizontal="left" vertical="top"/>
    </xf>
    <xf numFmtId="191" fontId="9" fillId="0" borderId="10" xfId="61" applyNumberFormat="1" applyFill="1" applyBorder="1" applyAlignment="1">
      <alignment horizontal="left" vertical="top"/>
    </xf>
    <xf numFmtId="4" fontId="83" fillId="0" borderId="10" xfId="61" applyNumberFormat="1" applyFont="1" applyFill="1" applyBorder="1" applyAlignment="1">
      <alignment horizontal="left" vertical="top"/>
    </xf>
    <xf numFmtId="10" fontId="9" fillId="0" borderId="10" xfId="61" applyNumberFormat="1" applyFill="1" applyBorder="1" applyAlignment="1">
      <alignment horizontal="left" vertical="top"/>
    </xf>
    <xf numFmtId="0" fontId="6" fillId="35" borderId="0" xfId="0" applyFont="1" applyFill="1" applyBorder="1" applyAlignment="1">
      <alignment horizontal="center" wrapText="1"/>
    </xf>
    <xf numFmtId="0" fontId="0" fillId="0" borderId="26" xfId="0" applyFont="1" applyBorder="1" applyAlignment="1">
      <alignment horizontal="center" vertical="center"/>
    </xf>
    <xf numFmtId="0" fontId="0" fillId="0" borderId="27" xfId="0" applyBorder="1" applyAlignment="1">
      <alignment horizontal="left" vertical="top" wrapText="1"/>
    </xf>
    <xf numFmtId="0" fontId="0" fillId="0" borderId="20" xfId="0" applyBorder="1" applyAlignment="1">
      <alignment horizontal="left" vertical="top" wrapText="1"/>
    </xf>
    <xf numFmtId="0" fontId="0" fillId="0" borderId="28" xfId="0" applyBorder="1" applyAlignment="1">
      <alignment horizontal="center"/>
    </xf>
    <xf numFmtId="0" fontId="0" fillId="0" borderId="27" xfId="0" applyBorder="1" applyAlignment="1">
      <alignment horizontal="center"/>
    </xf>
    <xf numFmtId="0" fontId="0" fillId="0" borderId="19" xfId="0" applyBorder="1" applyAlignment="1">
      <alignment horizontal="center"/>
    </xf>
    <xf numFmtId="0" fontId="0" fillId="0" borderId="14" xfId="0" applyBorder="1" applyAlignment="1">
      <alignment horizontal="center"/>
    </xf>
    <xf numFmtId="0" fontId="0" fillId="0" borderId="20" xfId="0" applyBorder="1" applyAlignment="1">
      <alignment horizontal="center"/>
    </xf>
    <xf numFmtId="0" fontId="22" fillId="0" borderId="28" xfId="0" applyFont="1" applyBorder="1" applyAlignment="1">
      <alignment horizontal="center"/>
    </xf>
    <xf numFmtId="0" fontId="22" fillId="0" borderId="27" xfId="0" applyFont="1" applyBorder="1" applyAlignment="1">
      <alignment horizontal="center"/>
    </xf>
    <xf numFmtId="0" fontId="22" fillId="0" borderId="19" xfId="0" applyFont="1" applyBorder="1" applyAlignment="1">
      <alignment horizontal="center"/>
    </xf>
    <xf numFmtId="2" fontId="19" fillId="0" borderId="29" xfId="60" applyNumberFormat="1" applyFont="1" applyFill="1" applyBorder="1" applyAlignment="1">
      <alignment horizontal="center" vertical="top" wrapText="1"/>
      <protection/>
    </xf>
    <xf numFmtId="2" fontId="19" fillId="0" borderId="30" xfId="60" applyNumberFormat="1" applyFont="1" applyFill="1" applyBorder="1" applyAlignment="1">
      <alignment horizontal="center" vertical="top" wrapText="1"/>
      <protection/>
    </xf>
    <xf numFmtId="2" fontId="19" fillId="0" borderId="31" xfId="60" applyNumberFormat="1" applyFont="1" applyFill="1" applyBorder="1" applyAlignment="1">
      <alignment horizontal="center" vertical="top" wrapText="1"/>
      <protection/>
    </xf>
    <xf numFmtId="2" fontId="19" fillId="0" borderId="32" xfId="60" applyNumberFormat="1" applyFont="1" applyFill="1" applyBorder="1" applyAlignment="1">
      <alignment horizontal="center" vertical="top" wrapText="1"/>
      <protection/>
    </xf>
    <xf numFmtId="2" fontId="19" fillId="0" borderId="33" xfId="60" applyNumberFormat="1" applyFont="1" applyFill="1" applyBorder="1" applyAlignment="1">
      <alignment horizontal="center" vertical="top" wrapText="1"/>
      <protection/>
    </xf>
    <xf numFmtId="2" fontId="19" fillId="0" borderId="34" xfId="60" applyNumberFormat="1" applyFont="1" applyFill="1" applyBorder="1" applyAlignment="1">
      <alignment horizontal="center" vertical="top" wrapText="1"/>
      <protection/>
    </xf>
    <xf numFmtId="2" fontId="19" fillId="0" borderId="35" xfId="60" applyNumberFormat="1" applyFont="1" applyFill="1" applyBorder="1" applyAlignment="1">
      <alignment horizontal="center"/>
      <protection/>
    </xf>
    <xf numFmtId="2" fontId="19" fillId="0" borderId="36" xfId="60" applyNumberFormat="1" applyFont="1" applyFill="1" applyBorder="1" applyAlignment="1">
      <alignment horizontal="center"/>
      <protection/>
    </xf>
    <xf numFmtId="2" fontId="19" fillId="0" borderId="37" xfId="60" applyNumberFormat="1" applyFont="1" applyFill="1" applyBorder="1" applyAlignment="1">
      <alignment horizontal="center"/>
      <protection/>
    </xf>
    <xf numFmtId="49" fontId="84" fillId="0" borderId="38" xfId="59" applyNumberFormat="1" applyFont="1" applyFill="1" applyBorder="1" applyAlignment="1">
      <alignment horizontal="center" vertical="center" wrapText="1"/>
      <protection/>
    </xf>
    <xf numFmtId="49" fontId="84" fillId="0" borderId="18" xfId="59" applyNumberFormat="1" applyFont="1" applyFill="1" applyBorder="1" applyAlignment="1">
      <alignment horizontal="center" vertical="center" wrapText="1"/>
      <protection/>
    </xf>
    <xf numFmtId="49" fontId="84" fillId="0" borderId="34" xfId="59" applyNumberFormat="1" applyFont="1" applyFill="1" applyBorder="1" applyAlignment="1">
      <alignment horizontal="center" vertical="center" wrapText="1"/>
      <protection/>
    </xf>
    <xf numFmtId="49" fontId="84" fillId="0" borderId="19" xfId="59" applyNumberFormat="1" applyFont="1" applyFill="1" applyBorder="1" applyAlignment="1">
      <alignment horizontal="center" vertical="center" wrapText="1"/>
      <protection/>
    </xf>
    <xf numFmtId="2" fontId="17" fillId="0" borderId="35" xfId="60" applyNumberFormat="1" applyFont="1" applyFill="1" applyBorder="1" applyAlignment="1">
      <alignment horizontal="center" vertical="top" wrapText="1"/>
      <protection/>
    </xf>
    <xf numFmtId="2" fontId="17" fillId="0" borderId="36" xfId="60" applyNumberFormat="1" applyFont="1" applyFill="1" applyBorder="1" applyAlignment="1">
      <alignment horizontal="center" vertical="top" wrapText="1"/>
      <protection/>
    </xf>
    <xf numFmtId="2" fontId="17" fillId="0" borderId="37" xfId="60" applyNumberFormat="1" applyFont="1" applyFill="1" applyBorder="1" applyAlignment="1">
      <alignment horizontal="center" vertical="top" wrapText="1"/>
      <protection/>
    </xf>
    <xf numFmtId="2" fontId="19" fillId="0" borderId="35" xfId="60" applyNumberFormat="1" applyFont="1" applyFill="1" applyBorder="1" applyAlignment="1">
      <alignment horizontal="center" vertical="top" wrapText="1"/>
      <protection/>
    </xf>
    <xf numFmtId="2" fontId="19" fillId="0" borderId="36" xfId="60" applyNumberFormat="1" applyFont="1" applyFill="1" applyBorder="1" applyAlignment="1">
      <alignment horizontal="center" vertical="top" wrapText="1"/>
      <protection/>
    </xf>
    <xf numFmtId="2" fontId="19" fillId="0" borderId="37" xfId="60" applyNumberFormat="1" applyFont="1" applyFill="1" applyBorder="1" applyAlignment="1">
      <alignment horizontal="center" vertical="top" wrapText="1"/>
      <protection/>
    </xf>
    <xf numFmtId="3" fontId="19" fillId="0" borderId="39" xfId="60" applyNumberFormat="1" applyFont="1" applyFill="1" applyBorder="1" applyAlignment="1">
      <alignment horizontal="center" vertical="center" wrapText="1"/>
      <protection/>
    </xf>
    <xf numFmtId="3" fontId="19" fillId="0" borderId="40" xfId="60" applyNumberFormat="1" applyFont="1" applyFill="1" applyBorder="1" applyAlignment="1">
      <alignment horizontal="center" vertical="center" wrapText="1"/>
      <protection/>
    </xf>
    <xf numFmtId="3" fontId="19" fillId="0" borderId="41" xfId="60" applyNumberFormat="1" applyFont="1" applyFill="1" applyBorder="1" applyAlignment="1">
      <alignment horizontal="center" vertical="center" wrapText="1"/>
      <protection/>
    </xf>
    <xf numFmtId="0" fontId="22" fillId="0" borderId="14" xfId="0" applyFont="1" applyBorder="1" applyAlignment="1">
      <alignment horizontal="center"/>
    </xf>
    <xf numFmtId="0" fontId="22" fillId="0" borderId="20" xfId="0" applyFont="1" applyBorder="1" applyAlignment="1">
      <alignment horizontal="center"/>
    </xf>
    <xf numFmtId="0" fontId="85" fillId="0" borderId="42" xfId="0" applyFont="1" applyBorder="1" applyAlignment="1">
      <alignment horizontal="center" vertical="top" wrapText="1"/>
    </xf>
    <xf numFmtId="0" fontId="85" fillId="0" borderId="43" xfId="0" applyFont="1" applyBorder="1" applyAlignment="1">
      <alignment horizontal="center" vertical="top" wrapText="1"/>
    </xf>
    <xf numFmtId="0" fontId="85" fillId="0" borderId="44" xfId="0" applyFont="1" applyBorder="1" applyAlignment="1">
      <alignment horizontal="center" vertical="top" wrapText="1"/>
    </xf>
    <xf numFmtId="0" fontId="85" fillId="0" borderId="45" xfId="0" applyFont="1" applyBorder="1" applyAlignment="1">
      <alignment horizontal="center" vertical="top" wrapText="1"/>
    </xf>
    <xf numFmtId="0" fontId="25" fillId="0" borderId="46" xfId="0" applyFont="1" applyBorder="1" applyAlignment="1">
      <alignment horizontal="center" vertical="top" wrapText="1"/>
    </xf>
    <xf numFmtId="0" fontId="25" fillId="0" borderId="47" xfId="0" applyFont="1" applyBorder="1" applyAlignment="1">
      <alignment horizontal="center" vertical="top" wrapText="1"/>
    </xf>
    <xf numFmtId="0" fontId="25" fillId="0" borderId="48" xfId="0" applyFont="1" applyBorder="1" applyAlignment="1">
      <alignment horizontal="center" vertical="top" wrapText="1"/>
    </xf>
    <xf numFmtId="0" fontId="27" fillId="0" borderId="49" xfId="0" applyFont="1" applyBorder="1" applyAlignment="1">
      <alignment vertical="top" wrapText="1"/>
    </xf>
    <xf numFmtId="0" fontId="27" fillId="0" borderId="25" xfId="0" applyFont="1" applyBorder="1" applyAlignment="1">
      <alignment vertical="top" wrapText="1"/>
    </xf>
    <xf numFmtId="0" fontId="27" fillId="0" borderId="46" xfId="0" applyFont="1" applyBorder="1" applyAlignment="1">
      <alignment horizontal="center" vertical="top" wrapText="1"/>
    </xf>
    <xf numFmtId="0" fontId="27" fillId="0" borderId="47" xfId="0" applyFont="1" applyBorder="1" applyAlignment="1">
      <alignment horizontal="center" vertical="top" wrapText="1"/>
    </xf>
    <xf numFmtId="0" fontId="27" fillId="0" borderId="48" xfId="0" applyFont="1" applyBorder="1" applyAlignment="1">
      <alignment horizontal="center" vertical="top" wrapText="1"/>
    </xf>
    <xf numFmtId="0" fontId="86" fillId="0" borderId="50" xfId="61" applyFont="1" applyFill="1" applyBorder="1" applyAlignment="1">
      <alignment horizontal="center" vertical="top"/>
    </xf>
    <xf numFmtId="0" fontId="7" fillId="0" borderId="51" xfId="0" applyFont="1" applyBorder="1" applyAlignment="1">
      <alignment horizontal="center"/>
    </xf>
    <xf numFmtId="17" fontId="7" fillId="0" borderId="52" xfId="0" applyNumberFormat="1" applyFont="1" applyBorder="1" applyAlignment="1">
      <alignment horizontal="center"/>
    </xf>
    <xf numFmtId="0" fontId="0" fillId="0" borderId="29" xfId="0" applyBorder="1" applyAlignment="1">
      <alignment/>
    </xf>
    <xf numFmtId="192" fontId="1" fillId="0" borderId="31" xfId="42" applyNumberFormat="1" applyFont="1" applyBorder="1" applyAlignment="1">
      <alignment/>
    </xf>
    <xf numFmtId="0" fontId="49" fillId="0" borderId="0" xfId="0" applyFont="1" applyAlignment="1">
      <alignment/>
    </xf>
    <xf numFmtId="0" fontId="50" fillId="0" borderId="0" xfId="60" applyFont="1" applyFill="1" applyBorder="1" applyAlignment="1">
      <alignment horizontal="center" vertical="top" wrapText="1"/>
      <protection/>
    </xf>
    <xf numFmtId="0" fontId="50" fillId="0" borderId="0" xfId="60" applyFont="1" applyFill="1" applyBorder="1" applyAlignment="1">
      <alignment horizontal="center" vertical="top" wrapText="1"/>
      <protection/>
    </xf>
    <xf numFmtId="193" fontId="51" fillId="37" borderId="0" xfId="45" applyNumberFormat="1" applyFont="1" applyFill="1" applyBorder="1" applyAlignment="1">
      <alignment horizontal="center" vertical="top" wrapText="1"/>
    </xf>
    <xf numFmtId="193" fontId="51" fillId="0" borderId="0" xfId="45" applyNumberFormat="1" applyFont="1" applyFill="1" applyBorder="1" applyAlignment="1">
      <alignment horizontal="center" vertical="top" wrapText="1"/>
    </xf>
    <xf numFmtId="0" fontId="52" fillId="38" borderId="53" xfId="60" applyFont="1" applyFill="1" applyBorder="1" applyAlignment="1">
      <alignment horizontal="center" vertical="top" wrapText="1"/>
      <protection/>
    </xf>
    <xf numFmtId="0" fontId="52" fillId="38" borderId="54" xfId="60" applyFont="1" applyFill="1" applyBorder="1" applyAlignment="1">
      <alignment horizontal="center" vertical="top" wrapText="1"/>
      <protection/>
    </xf>
    <xf numFmtId="0" fontId="52" fillId="38" borderId="55" xfId="60" applyFont="1" applyFill="1" applyBorder="1" applyAlignment="1">
      <alignment horizontal="center" vertical="top" wrapText="1"/>
      <protection/>
    </xf>
    <xf numFmtId="0" fontId="52" fillId="39" borderId="56" xfId="60" applyFont="1" applyFill="1" applyBorder="1" applyAlignment="1">
      <alignment horizontal="center" vertical="top" wrapText="1"/>
      <protection/>
    </xf>
    <xf numFmtId="193" fontId="52" fillId="39" borderId="56" xfId="45" applyNumberFormat="1" applyFont="1" applyFill="1" applyBorder="1" applyAlignment="1">
      <alignment horizontal="center" vertical="top" wrapText="1"/>
    </xf>
    <xf numFmtId="39" fontId="52" fillId="39" borderId="10" xfId="45" applyNumberFormat="1" applyFont="1" applyFill="1" applyBorder="1" applyAlignment="1">
      <alignment horizontal="center" vertical="top" wrapText="1"/>
    </xf>
    <xf numFmtId="10" fontId="52" fillId="39" borderId="56" xfId="67" applyNumberFormat="1" applyFont="1" applyFill="1" applyBorder="1" applyAlignment="1">
      <alignment horizontal="center" vertical="top" wrapText="1"/>
    </xf>
    <xf numFmtId="0" fontId="52" fillId="39" borderId="57" xfId="60" applyFont="1" applyFill="1" applyBorder="1" applyAlignment="1">
      <alignment horizontal="center" vertical="top" wrapText="1"/>
      <protection/>
    </xf>
    <xf numFmtId="193" fontId="52" fillId="39" borderId="57" xfId="45" applyNumberFormat="1" applyFont="1" applyFill="1" applyBorder="1" applyAlignment="1">
      <alignment horizontal="center" vertical="top" wrapText="1"/>
    </xf>
    <xf numFmtId="10" fontId="52" fillId="39" borderId="57" xfId="67" applyNumberFormat="1" applyFont="1" applyFill="1" applyBorder="1" applyAlignment="1">
      <alignment horizontal="center" vertical="top" wrapText="1"/>
    </xf>
    <xf numFmtId="0" fontId="53" fillId="0" borderId="10" xfId="60" applyFont="1" applyFill="1" applyBorder="1">
      <alignment/>
      <protection/>
    </xf>
    <xf numFmtId="192" fontId="53" fillId="0" borderId="10" xfId="45" applyNumberFormat="1" applyFont="1" applyFill="1" applyBorder="1" applyAlignment="1">
      <alignment/>
    </xf>
    <xf numFmtId="39" fontId="53" fillId="0" borderId="10" xfId="60" applyNumberFormat="1" applyFont="1" applyFill="1" applyBorder="1">
      <alignment/>
      <protection/>
    </xf>
    <xf numFmtId="10" fontId="53" fillId="0" borderId="10" xfId="60" applyNumberFormat="1" applyFont="1" applyFill="1" applyBorder="1">
      <alignment/>
      <protection/>
    </xf>
    <xf numFmtId="0" fontId="53" fillId="0" borderId="10" xfId="60" applyFont="1" applyFill="1" applyBorder="1" applyAlignment="1">
      <alignment/>
      <protection/>
    </xf>
    <xf numFmtId="0" fontId="54" fillId="0" borderId="10" xfId="0" applyFont="1" applyBorder="1" applyAlignment="1">
      <alignment/>
    </xf>
    <xf numFmtId="4" fontId="54" fillId="0" borderId="10" xfId="0" applyNumberFormat="1" applyFont="1" applyBorder="1" applyAlignment="1">
      <alignment/>
    </xf>
    <xf numFmtId="10" fontId="54" fillId="0" borderId="10" xfId="0" applyNumberFormat="1" applyFont="1" applyBorder="1" applyAlignment="1">
      <alignment/>
    </xf>
    <xf numFmtId="0" fontId="53" fillId="0" borderId="10" xfId="60" applyFont="1" applyBorder="1">
      <alignment/>
      <protection/>
    </xf>
    <xf numFmtId="0" fontId="55" fillId="35" borderId="10" xfId="60" applyFont="1" applyFill="1" applyBorder="1">
      <alignment/>
      <protection/>
    </xf>
    <xf numFmtId="39" fontId="55" fillId="35" borderId="10" xfId="60" applyNumberFormat="1" applyFont="1" applyFill="1" applyBorder="1">
      <alignment/>
      <protection/>
    </xf>
    <xf numFmtId="10" fontId="55" fillId="35" borderId="10" xfId="60" applyNumberFormat="1" applyFont="1" applyFill="1" applyBorder="1">
      <alignment/>
      <protection/>
    </xf>
    <xf numFmtId="171" fontId="53" fillId="0" borderId="10" xfId="45" applyFont="1" applyFill="1" applyBorder="1" applyAlignment="1">
      <alignment/>
    </xf>
    <xf numFmtId="10" fontId="55" fillId="35" borderId="10" xfId="60" applyNumberFormat="1" applyFont="1" applyFill="1" applyBorder="1" applyAlignment="1">
      <alignment horizontal="right"/>
      <protection/>
    </xf>
    <xf numFmtId="4" fontId="56" fillId="0" borderId="10" xfId="61" applyNumberFormat="1" applyFont="1" applyFill="1" applyBorder="1">
      <alignment/>
    </xf>
    <xf numFmtId="192" fontId="56" fillId="0" borderId="10" xfId="42" applyNumberFormat="1" applyFont="1" applyFill="1" applyBorder="1" applyAlignment="1">
      <alignment/>
    </xf>
    <xf numFmtId="17" fontId="0" fillId="0" borderId="0" xfId="0" applyNumberFormat="1" applyAlignment="1">
      <alignment/>
    </xf>
    <xf numFmtId="0" fontId="82" fillId="0" borderId="10" xfId="0" applyFont="1" applyBorder="1" applyAlignment="1">
      <alignment horizontal="center" vertical="top" wrapText="1"/>
    </xf>
    <xf numFmtId="0" fontId="82" fillId="0" borderId="10" xfId="0" applyFont="1" applyBorder="1" applyAlignment="1">
      <alignment vertical="top" wrapText="1"/>
    </xf>
    <xf numFmtId="0" fontId="87" fillId="0" borderId="10" xfId="0" applyFont="1" applyBorder="1" applyAlignment="1">
      <alignment horizontal="justify" vertical="top" wrapText="1"/>
    </xf>
    <xf numFmtId="10" fontId="88" fillId="0" borderId="10" xfId="0" applyNumberFormat="1" applyFont="1" applyBorder="1" applyAlignment="1">
      <alignment horizontal="justify" vertical="top" wrapText="1"/>
    </xf>
    <xf numFmtId="171" fontId="88" fillId="0" borderId="10" xfId="44" applyFont="1" applyBorder="1" applyAlignment="1">
      <alignment horizontal="justify" vertical="top" wrapText="1"/>
    </xf>
    <xf numFmtId="0" fontId="89" fillId="0" borderId="0" xfId="0" applyFont="1" applyBorder="1" applyAlignment="1">
      <alignment horizontal="left" vertical="top"/>
    </xf>
    <xf numFmtId="0" fontId="0" fillId="0" borderId="0" xfId="0" applyAlignment="1">
      <alignment vertical="top"/>
    </xf>
    <xf numFmtId="0" fontId="82" fillId="0" borderId="0" xfId="0" applyFont="1" applyFill="1" applyBorder="1" applyAlignment="1">
      <alignment horizontal="left" vertical="top" wrapText="1"/>
    </xf>
    <xf numFmtId="0" fontId="90" fillId="0" borderId="0" xfId="0" applyFont="1" applyAlignment="1">
      <alignment vertical="top"/>
    </xf>
    <xf numFmtId="0" fontId="91" fillId="0" borderId="0" xfId="0" applyFont="1" applyAlignment="1">
      <alignment vertical="top"/>
    </xf>
    <xf numFmtId="0" fontId="92" fillId="0" borderId="0" xfId="0" applyFont="1" applyAlignment="1">
      <alignment vertical="top"/>
    </xf>
    <xf numFmtId="0" fontId="91" fillId="0" borderId="0" xfId="0" applyFont="1" applyAlignment="1">
      <alignment horizontal="left" vertical="top" wrapText="1"/>
    </xf>
    <xf numFmtId="0" fontId="0" fillId="0" borderId="0" xfId="0" applyAlignment="1">
      <alignment horizontal="left" vertical="top"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rmal_XDO_METADATA" xfId="62"/>
    <cellStyle name="Note" xfId="63"/>
    <cellStyle name="Output" xfId="64"/>
    <cellStyle name="Percent" xfId="65"/>
    <cellStyle name="Percent 2" xfId="66"/>
    <cellStyle name="Percent 2 2" xfId="67"/>
    <cellStyle name="Title" xfId="68"/>
    <cellStyle name="Total" xfId="69"/>
    <cellStyle name="Warning Text" xfId="70"/>
  </cellStyles>
  <dxfs count="29">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2457450</xdr:colOff>
      <xdr:row>0</xdr:row>
      <xdr:rowOff>38100</xdr:rowOff>
    </xdr:from>
    <xdr:to>
      <xdr:col>5</xdr:col>
      <xdr:colOff>0</xdr:colOff>
      <xdr:row>3</xdr:row>
      <xdr:rowOff>123825</xdr:rowOff>
    </xdr:to>
    <xdr:pic>
      <xdr:nvPicPr>
        <xdr:cNvPr id="1" name="Picture 3" descr="C:\Users\goutam.gandhi\Desktop\Logo_Mutual Fund 1.jpg"/>
        <xdr:cNvPicPr preferRelativeResize="1">
          <a:picLocks noChangeAspect="1"/>
        </xdr:cNvPicPr>
      </xdr:nvPicPr>
      <xdr:blipFill>
        <a:blip r:embed="rId1"/>
        <a:stretch>
          <a:fillRect/>
        </a:stretch>
      </xdr:blipFill>
      <xdr:spPr>
        <a:xfrm>
          <a:off x="2952750" y="38100"/>
          <a:ext cx="401955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2457450</xdr:colOff>
      <xdr:row>0</xdr:row>
      <xdr:rowOff>38100</xdr:rowOff>
    </xdr:from>
    <xdr:to>
      <xdr:col>5</xdr:col>
      <xdr:colOff>0</xdr:colOff>
      <xdr:row>3</xdr:row>
      <xdr:rowOff>123825</xdr:rowOff>
    </xdr:to>
    <xdr:pic>
      <xdr:nvPicPr>
        <xdr:cNvPr id="1" name="Picture 3" descr="C:\Users\goutam.gandhi\Desktop\Logo_Mutual Fund 1.jpg"/>
        <xdr:cNvPicPr preferRelativeResize="1">
          <a:picLocks noChangeAspect="1"/>
        </xdr:cNvPicPr>
      </xdr:nvPicPr>
      <xdr:blipFill>
        <a:blip r:embed="rId1"/>
        <a:stretch>
          <a:fillRect/>
        </a:stretch>
      </xdr:blipFill>
      <xdr:spPr>
        <a:xfrm>
          <a:off x="3571875" y="38100"/>
          <a:ext cx="4486275" cy="657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ortfolio%202B.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JYOTI~1.PAN\AppData\Local\Temp\notesC7A056\Yields_31_Dec_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rtfolio 2B"/>
    </sheetNames>
    <sheetDataSet>
      <sheetData sheetId="0">
        <row r="2">
          <cell r="A2" t="str">
            <v>IL&amp;FS Infrastructure Debt Fund Series 2B</v>
          </cell>
        </row>
        <row r="3">
          <cell r="A3" t="str">
            <v>Portfolio as on 15-Dec-2020</v>
          </cell>
        </row>
        <row r="7">
          <cell r="A7">
            <v>1</v>
          </cell>
          <cell r="B7" t="str">
            <v>IL&amp;FS Wind Energy Ltd</v>
          </cell>
          <cell r="C7" t="str">
            <v>ICRA D</v>
          </cell>
          <cell r="D7" t="str">
            <v>INE810V08015</v>
          </cell>
          <cell r="E7">
            <v>206</v>
          </cell>
          <cell r="F7">
            <v>2608.0803627</v>
          </cell>
          <cell r="G7">
            <v>10.91</v>
          </cell>
        </row>
        <row r="8">
          <cell r="A8">
            <v>2</v>
          </cell>
          <cell r="B8" t="str">
            <v>Shrem Tollway Pvt Ltd</v>
          </cell>
          <cell r="C8" t="str">
            <v>IND A+</v>
          </cell>
          <cell r="D8" t="str">
            <v>INE00UD07018</v>
          </cell>
          <cell r="E8">
            <v>250</v>
          </cell>
          <cell r="F8">
            <v>2574.883198</v>
          </cell>
          <cell r="G8">
            <v>10.77</v>
          </cell>
        </row>
        <row r="10">
          <cell r="B10" t="str">
            <v>Debt Instrument-Privately Placed-Unlisted</v>
          </cell>
        </row>
        <row r="11">
          <cell r="A11">
            <v>3</v>
          </cell>
          <cell r="B11" t="str">
            <v>Abhitech Developers Private Ltd</v>
          </cell>
          <cell r="C11" t="str">
            <v>Unrated</v>
          </cell>
          <cell r="D11" t="str">
            <v>INE683V07026</v>
          </cell>
          <cell r="E11">
            <v>512000</v>
          </cell>
          <cell r="F11">
            <v>5150.6568768</v>
          </cell>
          <cell r="G11">
            <v>21.55</v>
          </cell>
        </row>
        <row r="12">
          <cell r="A12">
            <v>4</v>
          </cell>
          <cell r="B12" t="str">
            <v>Time Technoplast Ltd</v>
          </cell>
          <cell r="C12" t="str">
            <v>IND AA-</v>
          </cell>
          <cell r="D12" t="str">
            <v>INE508G07018</v>
          </cell>
          <cell r="E12">
            <v>262113</v>
          </cell>
          <cell r="F12">
            <v>2632.4403555</v>
          </cell>
          <cell r="G12">
            <v>11.01</v>
          </cell>
        </row>
        <row r="13">
          <cell r="A13">
            <v>5</v>
          </cell>
          <cell r="B13" t="str">
            <v>AMRI Hospitals Ltd</v>
          </cell>
          <cell r="C13" t="str">
            <v>CARE BBB</v>
          </cell>
          <cell r="D13" t="str">
            <v>INE437M07083</v>
          </cell>
          <cell r="E13">
            <v>260</v>
          </cell>
          <cell r="F13">
            <v>2611.8068493</v>
          </cell>
          <cell r="G13">
            <v>10.93</v>
          </cell>
        </row>
        <row r="14">
          <cell r="A14">
            <v>6</v>
          </cell>
          <cell r="B14" t="str">
            <v>Bhilangana Hydro Power Ltd</v>
          </cell>
          <cell r="C14" t="str">
            <v>CARE A</v>
          </cell>
          <cell r="D14" t="str">
            <v>INE453I07161</v>
          </cell>
          <cell r="E14">
            <v>120</v>
          </cell>
          <cell r="F14">
            <v>1204.7589041</v>
          </cell>
          <cell r="G14">
            <v>5.04</v>
          </cell>
        </row>
        <row r="15">
          <cell r="A15">
            <v>7</v>
          </cell>
          <cell r="B15" t="str">
            <v>AMRI Hospitals Ltd</v>
          </cell>
          <cell r="C15" t="str">
            <v>CARE BBB</v>
          </cell>
          <cell r="D15" t="str">
            <v>INE437M07075</v>
          </cell>
          <cell r="E15">
            <v>84</v>
          </cell>
          <cell r="F15">
            <v>842.7150905</v>
          </cell>
          <cell r="G15">
            <v>3.53</v>
          </cell>
        </row>
        <row r="16">
          <cell r="A16">
            <v>8</v>
          </cell>
          <cell r="B16" t="str">
            <v>Kaynes Technology India Private Ltd</v>
          </cell>
          <cell r="C16" t="str">
            <v>IND BB</v>
          </cell>
          <cell r="D16" t="str">
            <v>INE918Z07019</v>
          </cell>
          <cell r="E16">
            <v>1300</v>
          </cell>
          <cell r="F16">
            <v>768.7719178</v>
          </cell>
          <cell r="G16">
            <v>3.22</v>
          </cell>
        </row>
        <row r="17">
          <cell r="A17">
            <v>9</v>
          </cell>
          <cell r="B17" t="str">
            <v>Bhilangana Hydro Power Ltd</v>
          </cell>
          <cell r="C17" t="str">
            <v>CARE A</v>
          </cell>
          <cell r="D17" t="str">
            <v>INE453I07153</v>
          </cell>
          <cell r="E17">
            <v>56</v>
          </cell>
          <cell r="F17">
            <v>562.2208219</v>
          </cell>
          <cell r="G17">
            <v>2.35</v>
          </cell>
        </row>
        <row r="18">
          <cell r="A18">
            <v>10</v>
          </cell>
          <cell r="B18" t="str">
            <v>GHV Hospitality (India) Pvt Ltd**</v>
          </cell>
          <cell r="C18" t="str">
            <v>Unrated</v>
          </cell>
          <cell r="D18" t="str">
            <v>INE01F007012</v>
          </cell>
          <cell r="E18">
            <v>146</v>
          </cell>
          <cell r="F18">
            <v>365</v>
          </cell>
          <cell r="G18">
            <v>1.53</v>
          </cell>
        </row>
        <row r="19">
          <cell r="A19">
            <v>11</v>
          </cell>
          <cell r="B19" t="str">
            <v>Janaadhar (India) Private Ltd</v>
          </cell>
          <cell r="C19" t="str">
            <v>ICRA BB+ / IND BBB-</v>
          </cell>
          <cell r="D19" t="str">
            <v>INE882W07014</v>
          </cell>
          <cell r="E19">
            <v>24</v>
          </cell>
          <cell r="F19">
            <v>241.0553425</v>
          </cell>
          <cell r="G19">
            <v>1.01</v>
          </cell>
        </row>
        <row r="20">
          <cell r="A20">
            <v>12</v>
          </cell>
          <cell r="B20" t="str">
            <v>Kanchanjunga Power Company Pvt Ltd</v>
          </cell>
          <cell r="C20" t="str">
            <v>CARE BBB+</v>
          </cell>
          <cell r="D20" t="str">
            <v>INE117N07030</v>
          </cell>
          <cell r="E20">
            <v>20</v>
          </cell>
          <cell r="F20">
            <v>200.8572603</v>
          </cell>
          <cell r="G20">
            <v>0.84</v>
          </cell>
        </row>
        <row r="21">
          <cell r="A21">
            <v>13</v>
          </cell>
          <cell r="B21" t="str">
            <v>Babcock Borsig Ltd*</v>
          </cell>
          <cell r="C21" t="str">
            <v>Unrated</v>
          </cell>
          <cell r="D21" t="str">
            <v>INE434K07019</v>
          </cell>
          <cell r="E21">
            <v>68</v>
          </cell>
          <cell r="F21">
            <v>161.9930515</v>
          </cell>
          <cell r="G21">
            <v>0.68</v>
          </cell>
        </row>
        <row r="22">
          <cell r="A22">
            <v>14</v>
          </cell>
          <cell r="B22" t="str">
            <v>Bhilangana Hydro Power Ltd</v>
          </cell>
          <cell r="C22" t="str">
            <v>CARE A</v>
          </cell>
          <cell r="D22" t="str">
            <v>INE453I07146</v>
          </cell>
          <cell r="E22">
            <v>16</v>
          </cell>
          <cell r="F22">
            <v>160.6345205</v>
          </cell>
          <cell r="G22">
            <v>0.67</v>
          </cell>
        </row>
        <row r="23">
          <cell r="A23">
            <v>15</v>
          </cell>
          <cell r="B23" t="str">
            <v>Babcock Borsig Ltd*</v>
          </cell>
          <cell r="C23" t="str">
            <v>Unrated</v>
          </cell>
          <cell r="D23" t="str">
            <v>INE434K07027</v>
          </cell>
          <cell r="E23">
            <v>60</v>
          </cell>
          <cell r="F23">
            <v>142.2102045</v>
          </cell>
          <cell r="G23">
            <v>0.6</v>
          </cell>
        </row>
        <row r="24">
          <cell r="A24">
            <v>16</v>
          </cell>
          <cell r="B24" t="str">
            <v>Clean Max Enviro Energy Solution Pvt Ltd</v>
          </cell>
          <cell r="C24" t="str">
            <v>ICRA BBB / Care BBB+</v>
          </cell>
          <cell r="D24" t="str">
            <v>INE647U07015</v>
          </cell>
          <cell r="E24">
            <v>97</v>
          </cell>
          <cell r="F24">
            <v>121.9226884</v>
          </cell>
          <cell r="G24">
            <v>0.51</v>
          </cell>
        </row>
        <row r="25">
          <cell r="A25">
            <v>17</v>
          </cell>
          <cell r="B25" t="str">
            <v>Williamson Magor &amp; Co. Ltd*</v>
          </cell>
          <cell r="C25" t="str">
            <v>Unrated</v>
          </cell>
          <cell r="D25" t="str">
            <v>INE210A07014</v>
          </cell>
          <cell r="E25">
            <v>20</v>
          </cell>
          <cell r="F25">
            <v>43.2749254</v>
          </cell>
          <cell r="G25">
            <v>0.18</v>
          </cell>
        </row>
        <row r="27">
          <cell r="B27" t="str">
            <v>Commercial Paper-Listed</v>
          </cell>
        </row>
        <row r="28">
          <cell r="A28">
            <v>18</v>
          </cell>
          <cell r="B28" t="str">
            <v>SBI Global Factor Ltd</v>
          </cell>
          <cell r="C28" t="str">
            <v>CRISIL-A1+</v>
          </cell>
          <cell r="D28" t="str">
            <v>INE912E14LE2</v>
          </cell>
          <cell r="E28">
            <v>160</v>
          </cell>
          <cell r="F28">
            <v>788.3708155</v>
          </cell>
          <cell r="G28">
            <v>3.3</v>
          </cell>
        </row>
        <row r="29">
          <cell r="A29">
            <v>19</v>
          </cell>
          <cell r="B29" t="str">
            <v>Pilani Inv and Ind Corporation Ltd</v>
          </cell>
          <cell r="C29" t="str">
            <v>CRISIL-A1+</v>
          </cell>
          <cell r="D29" t="str">
            <v>INE417C14041</v>
          </cell>
          <cell r="E29">
            <v>80</v>
          </cell>
          <cell r="F29">
            <v>398.3044852</v>
          </cell>
          <cell r="G29">
            <v>1.67</v>
          </cell>
        </row>
        <row r="30">
          <cell r="A30">
            <v>20</v>
          </cell>
          <cell r="B30" t="str">
            <v>BARCLAYS INVESTMENTS &amp; LOANs</v>
          </cell>
          <cell r="C30" t="str">
            <v>CRISIL-A1+</v>
          </cell>
          <cell r="D30" t="str">
            <v>INE704I14DO0</v>
          </cell>
          <cell r="E30">
            <v>80</v>
          </cell>
          <cell r="F30">
            <v>398.054367</v>
          </cell>
          <cell r="G30">
            <v>1.67</v>
          </cell>
        </row>
        <row r="31">
          <cell r="A31">
            <v>21</v>
          </cell>
          <cell r="B31" t="str">
            <v>L&amp;T Infrastructure Finance Co Ltd</v>
          </cell>
          <cell r="C31" t="str">
            <v>ICRA-A1+</v>
          </cell>
          <cell r="D31" t="str">
            <v>INE691I14JS7</v>
          </cell>
          <cell r="E31">
            <v>78</v>
          </cell>
          <cell r="F31">
            <v>387.6071595</v>
          </cell>
          <cell r="G31">
            <v>1.62</v>
          </cell>
        </row>
        <row r="34">
          <cell r="E34">
            <v>0</v>
          </cell>
          <cell r="F34">
            <v>22365.6191969</v>
          </cell>
          <cell r="G34">
            <v>93.59</v>
          </cell>
        </row>
        <row r="36">
          <cell r="F36">
            <v>1535.7308201</v>
          </cell>
          <cell r="G36">
            <v>6.43</v>
          </cell>
        </row>
        <row r="37">
          <cell r="F37">
            <v>1535.731</v>
          </cell>
          <cell r="G37">
            <v>6.43</v>
          </cell>
        </row>
        <row r="39">
          <cell r="F39">
            <v>-1.890752799999</v>
          </cell>
          <cell r="G39">
            <v>-0.020000000000006</v>
          </cell>
        </row>
        <row r="40">
          <cell r="F40">
            <v>-1.890752799999</v>
          </cell>
          <cell r="G40">
            <v>-0.020000000000006</v>
          </cell>
        </row>
        <row r="41">
          <cell r="F41">
            <v>23899.459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sheetDataSet>
      <sheetData sheetId="0">
        <row r="3">
          <cell r="C3" t="str">
            <v>INE683V07026</v>
          </cell>
          <cell r="D3">
            <v>0.1457</v>
          </cell>
        </row>
        <row r="6">
          <cell r="C6" t="str">
            <v>INE437M07059</v>
          </cell>
          <cell r="D6">
            <v>0.108</v>
          </cell>
        </row>
        <row r="7">
          <cell r="C7" t="str">
            <v>INE437M07075</v>
          </cell>
          <cell r="D7">
            <v>0.108</v>
          </cell>
        </row>
        <row r="8">
          <cell r="C8" t="str">
            <v>INE437M07083</v>
          </cell>
          <cell r="D8">
            <v>0.108</v>
          </cell>
        </row>
        <row r="9">
          <cell r="C9" t="str">
            <v>INE437M07042</v>
          </cell>
          <cell r="D9">
            <v>0.108</v>
          </cell>
        </row>
        <row r="10">
          <cell r="C10" t="str">
            <v>INE437M07075</v>
          </cell>
          <cell r="D10">
            <v>0.108</v>
          </cell>
        </row>
        <row r="12">
          <cell r="C12" t="str">
            <v>INE434K07019</v>
          </cell>
          <cell r="D12">
            <v>0</v>
          </cell>
        </row>
        <row r="13">
          <cell r="C13" t="str">
            <v>INE434K07027</v>
          </cell>
          <cell r="D13">
            <v>0</v>
          </cell>
        </row>
        <row r="15">
          <cell r="C15" t="str">
            <v>INE453I07138</v>
          </cell>
          <cell r="D15">
            <v>0.0965</v>
          </cell>
        </row>
        <row r="16">
          <cell r="C16" t="str">
            <v>INE453I07146</v>
          </cell>
          <cell r="D16">
            <v>0.0965</v>
          </cell>
        </row>
        <row r="17">
          <cell r="C17" t="str">
            <v>INE453I07153</v>
          </cell>
          <cell r="D17">
            <v>0.0965</v>
          </cell>
        </row>
        <row r="18">
          <cell r="C18" t="str">
            <v>INE453I07161</v>
          </cell>
          <cell r="D18">
            <v>0.0965</v>
          </cell>
        </row>
        <row r="19">
          <cell r="C19" t="str">
            <v>INE453I07120</v>
          </cell>
          <cell r="D19">
            <v>0.0965</v>
          </cell>
        </row>
        <row r="22">
          <cell r="C22" t="str">
            <v>INE030N07027</v>
          </cell>
          <cell r="D22">
            <v>0.1175</v>
          </cell>
        </row>
        <row r="23">
          <cell r="C23" t="str">
            <v>INE030N07035</v>
          </cell>
          <cell r="D23">
            <v>0.1175</v>
          </cell>
        </row>
        <row r="25">
          <cell r="C25" t="str">
            <v>INE647U07015</v>
          </cell>
          <cell r="D25">
            <v>0.135</v>
          </cell>
        </row>
        <row r="27">
          <cell r="C27" t="str">
            <v>INE01F007012</v>
          </cell>
          <cell r="D27">
            <v>0</v>
          </cell>
        </row>
        <row r="30">
          <cell r="C30" t="str">
            <v>INE810V08031</v>
          </cell>
          <cell r="D30">
            <v>0</v>
          </cell>
        </row>
        <row r="31">
          <cell r="C31" t="str">
            <v>INE810V08015</v>
          </cell>
          <cell r="D31">
            <v>0</v>
          </cell>
        </row>
        <row r="33">
          <cell r="C33" t="str">
            <v>INE882W07014</v>
          </cell>
          <cell r="D33">
            <v>0.107</v>
          </cell>
        </row>
        <row r="34">
          <cell r="C34" t="str">
            <v>INE882W07022</v>
          </cell>
          <cell r="D34">
            <v>0.135</v>
          </cell>
        </row>
        <row r="37">
          <cell r="C37" t="str">
            <v>INE117N07014</v>
          </cell>
          <cell r="D37">
            <v>0.1043</v>
          </cell>
        </row>
        <row r="38">
          <cell r="C38" t="str">
            <v>INE117N07022</v>
          </cell>
          <cell r="D38">
            <v>0.1043</v>
          </cell>
        </row>
        <row r="39">
          <cell r="C39" t="str">
            <v>INE117N07030</v>
          </cell>
          <cell r="D39">
            <v>0.1043</v>
          </cell>
        </row>
        <row r="40">
          <cell r="C40" t="str">
            <v>INE117N07048</v>
          </cell>
          <cell r="D40">
            <v>0.1043</v>
          </cell>
        </row>
        <row r="41">
          <cell r="C41" t="str">
            <v>INE117N07030</v>
          </cell>
          <cell r="D41">
            <v>0.1043</v>
          </cell>
        </row>
        <row r="43">
          <cell r="C43" t="str">
            <v>INE918Z07019</v>
          </cell>
          <cell r="D43">
            <v>0.16</v>
          </cell>
        </row>
        <row r="46">
          <cell r="C46" t="str">
            <v>INE00UD07059</v>
          </cell>
          <cell r="D46">
            <v>0.1425</v>
          </cell>
        </row>
        <row r="47">
          <cell r="C47" t="str">
            <v>INE00UD07042</v>
          </cell>
          <cell r="D47">
            <v>0.1425</v>
          </cell>
        </row>
        <row r="48">
          <cell r="C48" t="str">
            <v>INE00UD07026</v>
          </cell>
          <cell r="D48">
            <v>0.1425</v>
          </cell>
        </row>
        <row r="49">
          <cell r="C49" t="str">
            <v>INE00UD07018</v>
          </cell>
          <cell r="D49">
            <v>0.1425</v>
          </cell>
        </row>
        <row r="50">
          <cell r="C50" t="str">
            <v>INE00UD07034</v>
          </cell>
          <cell r="D50">
            <v>0.1425</v>
          </cell>
        </row>
        <row r="52">
          <cell r="C52" t="str">
            <v>INE508G07018</v>
          </cell>
          <cell r="D52">
            <v>0.105</v>
          </cell>
        </row>
        <row r="54">
          <cell r="C54" t="str">
            <v>INE210A07014</v>
          </cell>
          <cell r="D54">
            <v>0</v>
          </cell>
        </row>
        <row r="56">
          <cell r="C56" t="str">
            <v>INE246R07053</v>
          </cell>
          <cell r="D56">
            <v>0.036</v>
          </cell>
        </row>
        <row r="58">
          <cell r="D58" t="str">
            <v>For Schemes 1C to 3B</v>
          </cell>
        </row>
        <row r="59">
          <cell r="C59" t="str">
            <v>INE691I14JS7</v>
          </cell>
          <cell r="D59">
            <v>0.0525</v>
          </cell>
        </row>
        <row r="61">
          <cell r="C61" t="str">
            <v>INE704I14DO0</v>
          </cell>
          <cell r="D61">
            <v>0.0536</v>
          </cell>
        </row>
        <row r="64">
          <cell r="C64" t="str">
            <v>INE417C14041</v>
          </cell>
          <cell r="D64">
            <v>0.0765</v>
          </cell>
        </row>
        <row r="65">
          <cell r="C65" t="str">
            <v>INE417C14090</v>
          </cell>
        </row>
        <row r="68">
          <cell r="C68" t="str">
            <v>INE912E14LE2</v>
          </cell>
          <cell r="D68">
            <v>0.0455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41"/>
  <sheetViews>
    <sheetView tabSelected="1" zoomScalePageLayoutView="0" workbookViewId="0" topLeftCell="A1">
      <selection activeCell="A1" sqref="A1"/>
    </sheetView>
  </sheetViews>
  <sheetFormatPr defaultColWidth="9.140625" defaultRowHeight="15"/>
  <cols>
    <col min="1" max="1" width="7.28125" style="0" customWidth="1"/>
    <col min="2" max="2" width="57.8515625" style="0" customWidth="1"/>
    <col min="3" max="3" width="19.57421875" style="0" customWidth="1"/>
    <col min="4" max="4" width="19.28125" style="0" customWidth="1"/>
    <col min="5" max="5" width="20.421875" style="0" customWidth="1"/>
    <col min="6" max="6" width="21.57421875" style="0" customWidth="1"/>
    <col min="7" max="7" width="18.00390625" style="0" customWidth="1"/>
    <col min="9" max="9" width="20.421875" style="0" bestFit="1" customWidth="1"/>
  </cols>
  <sheetData>
    <row r="1" spans="1:7" ht="15">
      <c r="A1" s="10"/>
      <c r="G1" s="11"/>
    </row>
    <row r="2" spans="1:7" ht="15">
      <c r="A2" s="136" t="s">
        <v>105</v>
      </c>
      <c r="B2" s="136"/>
      <c r="C2" s="136"/>
      <c r="D2" s="136"/>
      <c r="E2" s="136"/>
      <c r="F2" s="136"/>
      <c r="G2" s="136"/>
    </row>
    <row r="3" spans="1:7" ht="15">
      <c r="A3" s="137" t="s">
        <v>0</v>
      </c>
      <c r="B3" s="137"/>
      <c r="C3" s="137"/>
      <c r="D3" s="137"/>
      <c r="E3" s="137"/>
      <c r="F3" s="137"/>
      <c r="G3" s="137"/>
    </row>
    <row r="4" spans="1:8" ht="26.25" customHeight="1">
      <c r="A4" s="38" t="s">
        <v>1</v>
      </c>
      <c r="B4" s="39" t="s">
        <v>2</v>
      </c>
      <c r="C4" s="39" t="s">
        <v>3</v>
      </c>
      <c r="D4" s="40" t="s">
        <v>4</v>
      </c>
      <c r="E4" s="40" t="s">
        <v>5</v>
      </c>
      <c r="F4" s="41" t="s">
        <v>6</v>
      </c>
      <c r="G4" s="42" t="s">
        <v>7</v>
      </c>
      <c r="H4" s="42" t="s">
        <v>102</v>
      </c>
    </row>
    <row r="5" spans="1:8" ht="15">
      <c r="A5" s="12"/>
      <c r="B5" s="13"/>
      <c r="C5" s="13"/>
      <c r="D5" s="13"/>
      <c r="E5" s="14"/>
      <c r="F5" s="15"/>
      <c r="G5" s="16"/>
      <c r="H5" s="16"/>
    </row>
    <row r="6" spans="1:8" ht="15">
      <c r="A6" s="17"/>
      <c r="B6" s="18" t="s">
        <v>97</v>
      </c>
      <c r="C6" s="19"/>
      <c r="D6" s="19"/>
      <c r="E6" s="20"/>
      <c r="F6" s="20"/>
      <c r="G6" s="21"/>
      <c r="H6" s="16"/>
    </row>
    <row r="7" spans="1:8" ht="15">
      <c r="A7" s="17">
        <v>1</v>
      </c>
      <c r="B7" s="22" t="s">
        <v>8</v>
      </c>
      <c r="C7" s="19" t="s">
        <v>86</v>
      </c>
      <c r="D7" s="19" t="s">
        <v>9</v>
      </c>
      <c r="E7" s="20">
        <v>200</v>
      </c>
      <c r="F7" s="20">
        <v>2532.116857</v>
      </c>
      <c r="G7" s="30">
        <v>7.018860229064845</v>
      </c>
      <c r="H7" s="49">
        <v>0</v>
      </c>
    </row>
    <row r="8" spans="1:8" ht="15">
      <c r="A8" s="17">
        <v>2</v>
      </c>
      <c r="B8" s="22" t="s">
        <v>84</v>
      </c>
      <c r="C8" s="48" t="s">
        <v>83</v>
      </c>
      <c r="D8" s="19" t="s">
        <v>82</v>
      </c>
      <c r="E8" s="20">
        <v>100</v>
      </c>
      <c r="F8" s="20">
        <v>1088.7052077</v>
      </c>
      <c r="G8" s="30">
        <v>3.0178187323292684</v>
      </c>
      <c r="H8" s="49">
        <v>0.036</v>
      </c>
    </row>
    <row r="9" spans="1:8" ht="15">
      <c r="A9" s="17">
        <v>3</v>
      </c>
      <c r="B9" s="22" t="s">
        <v>10</v>
      </c>
      <c r="C9" s="19" t="s">
        <v>87</v>
      </c>
      <c r="D9" s="19" t="s">
        <v>11</v>
      </c>
      <c r="E9" s="20">
        <v>100</v>
      </c>
      <c r="F9" s="20">
        <v>686.6355229</v>
      </c>
      <c r="G9" s="30">
        <v>1.9033081945735626</v>
      </c>
      <c r="H9" s="49">
        <v>0.1425</v>
      </c>
    </row>
    <row r="10" spans="1:8" ht="15">
      <c r="A10" s="17">
        <v>4</v>
      </c>
      <c r="B10" s="22" t="s">
        <v>12</v>
      </c>
      <c r="C10" s="19" t="s">
        <v>88</v>
      </c>
      <c r="D10" s="19" t="s">
        <v>13</v>
      </c>
      <c r="E10" s="20">
        <v>117143</v>
      </c>
      <c r="F10" s="20">
        <v>154.87981190000002</v>
      </c>
      <c r="G10" s="30">
        <v>0.4293165811146268</v>
      </c>
      <c r="H10" s="49">
        <v>0.1175</v>
      </c>
    </row>
    <row r="11" spans="1:8" ht="15">
      <c r="A11" s="17"/>
      <c r="B11" s="22"/>
      <c r="C11" s="19"/>
      <c r="D11" s="19"/>
      <c r="E11" s="20"/>
      <c r="F11" s="20"/>
      <c r="G11" s="23"/>
      <c r="H11" s="50"/>
    </row>
    <row r="12" spans="1:8" ht="15">
      <c r="A12" s="17"/>
      <c r="B12" s="18" t="s">
        <v>14</v>
      </c>
      <c r="C12" s="22"/>
      <c r="D12" s="22"/>
      <c r="E12" s="22"/>
      <c r="F12" s="22"/>
      <c r="G12" s="22"/>
      <c r="H12" s="50"/>
    </row>
    <row r="13" spans="1:8" ht="15">
      <c r="A13" s="17">
        <v>5</v>
      </c>
      <c r="B13" s="22" t="s">
        <v>101</v>
      </c>
      <c r="C13" s="19" t="s">
        <v>89</v>
      </c>
      <c r="D13" s="19" t="s">
        <v>15</v>
      </c>
      <c r="E13" s="20">
        <v>578</v>
      </c>
      <c r="F13" s="20">
        <v>1250.6454716</v>
      </c>
      <c r="G13" s="30">
        <v>3.4667064187840873</v>
      </c>
      <c r="H13" s="49">
        <v>0</v>
      </c>
    </row>
    <row r="14" spans="1:8" ht="15">
      <c r="A14" s="17">
        <v>6</v>
      </c>
      <c r="B14" s="22" t="s">
        <v>100</v>
      </c>
      <c r="C14" s="19" t="s">
        <v>89</v>
      </c>
      <c r="D14" s="19" t="s">
        <v>16</v>
      </c>
      <c r="E14" s="20">
        <v>340</v>
      </c>
      <c r="F14" s="20">
        <v>850</v>
      </c>
      <c r="G14" s="30">
        <v>2.356143705695143</v>
      </c>
      <c r="H14" s="49">
        <v>0</v>
      </c>
    </row>
    <row r="15" spans="1:8" ht="15">
      <c r="A15" s="17">
        <v>7</v>
      </c>
      <c r="B15" s="22" t="s">
        <v>99</v>
      </c>
      <c r="C15" s="19" t="s">
        <v>89</v>
      </c>
      <c r="D15" s="19" t="s">
        <v>17</v>
      </c>
      <c r="E15" s="20">
        <v>150</v>
      </c>
      <c r="F15" s="20">
        <v>356.8953568</v>
      </c>
      <c r="G15" s="30">
        <v>0.989290292371932</v>
      </c>
      <c r="H15" s="49">
        <v>0</v>
      </c>
    </row>
    <row r="16" spans="1:8" ht="15">
      <c r="A16" s="17">
        <v>8</v>
      </c>
      <c r="B16" s="22" t="s">
        <v>18</v>
      </c>
      <c r="C16" s="19" t="s">
        <v>90</v>
      </c>
      <c r="D16" s="19" t="s">
        <v>19</v>
      </c>
      <c r="E16" s="20">
        <v>113</v>
      </c>
      <c r="F16" s="20">
        <v>142.0336473</v>
      </c>
      <c r="G16" s="30">
        <v>0.39370786362684584</v>
      </c>
      <c r="H16" s="49">
        <v>0.135</v>
      </c>
    </row>
    <row r="17" spans="1:8" ht="15">
      <c r="A17" s="17">
        <v>9</v>
      </c>
      <c r="B17" s="22" t="s">
        <v>99</v>
      </c>
      <c r="C17" s="19" t="s">
        <v>89</v>
      </c>
      <c r="D17" s="19" t="s">
        <v>20</v>
      </c>
      <c r="E17" s="20">
        <v>20</v>
      </c>
      <c r="F17" s="20">
        <v>47.3440823</v>
      </c>
      <c r="G17" s="30">
        <v>0.13123466060359743</v>
      </c>
      <c r="H17" s="49">
        <v>0</v>
      </c>
    </row>
    <row r="18" spans="1:8" ht="15">
      <c r="A18" s="17"/>
      <c r="B18" s="22"/>
      <c r="C18" s="19"/>
      <c r="D18" s="19"/>
      <c r="E18" s="20"/>
      <c r="F18" s="20"/>
      <c r="G18" s="30"/>
      <c r="H18" s="50"/>
    </row>
    <row r="19" spans="1:8" ht="15">
      <c r="A19" s="17"/>
      <c r="B19" s="18" t="s">
        <v>98</v>
      </c>
      <c r="C19" s="19"/>
      <c r="D19" s="19"/>
      <c r="E19" s="20"/>
      <c r="F19" s="20"/>
      <c r="G19" s="30"/>
      <c r="H19" s="50"/>
    </row>
    <row r="20" spans="1:8" ht="15">
      <c r="A20" s="17">
        <v>10</v>
      </c>
      <c r="B20" s="22" t="s">
        <v>21</v>
      </c>
      <c r="C20" s="19" t="s">
        <v>22</v>
      </c>
      <c r="D20" s="19" t="s">
        <v>23</v>
      </c>
      <c r="E20" s="20">
        <v>1000</v>
      </c>
      <c r="F20" s="20">
        <v>4925.8521678</v>
      </c>
      <c r="G20" s="30">
        <v>13.654135976878523</v>
      </c>
      <c r="H20" s="49">
        <v>0.042</v>
      </c>
    </row>
    <row r="21" spans="1:8" ht="15">
      <c r="A21" s="17">
        <v>11</v>
      </c>
      <c r="B21" s="22" t="s">
        <v>24</v>
      </c>
      <c r="C21" s="19" t="s">
        <v>22</v>
      </c>
      <c r="D21" s="19" t="s">
        <v>25</v>
      </c>
      <c r="E21" s="20">
        <v>500</v>
      </c>
      <c r="F21" s="20">
        <v>2448.0109677</v>
      </c>
      <c r="G21" s="30">
        <v>6.785724274140037</v>
      </c>
      <c r="H21" s="49">
        <v>0.065</v>
      </c>
    </row>
    <row r="22" spans="1:8" ht="15">
      <c r="A22" s="17">
        <v>12</v>
      </c>
      <c r="B22" s="22" t="s">
        <v>21</v>
      </c>
      <c r="C22" s="19" t="s">
        <v>22</v>
      </c>
      <c r="D22" s="19" t="s">
        <v>26</v>
      </c>
      <c r="E22" s="20">
        <v>390</v>
      </c>
      <c r="F22" s="20">
        <v>1921.6538627</v>
      </c>
      <c r="G22" s="30">
        <v>5.326697238971016</v>
      </c>
      <c r="H22" s="49">
        <v>0.0455</v>
      </c>
    </row>
    <row r="23" spans="1:8" ht="15">
      <c r="A23" s="17">
        <v>13</v>
      </c>
      <c r="B23" s="22" t="s">
        <v>27</v>
      </c>
      <c r="C23" s="19" t="s">
        <v>28</v>
      </c>
      <c r="D23" s="19" t="s">
        <v>29</v>
      </c>
      <c r="E23" s="20">
        <v>163</v>
      </c>
      <c r="F23" s="20">
        <v>809.9995768</v>
      </c>
      <c r="G23" s="30">
        <v>2.2452651817565292</v>
      </c>
      <c r="H23" s="49">
        <v>0.05235552147239264</v>
      </c>
    </row>
    <row r="24" spans="1:8" ht="15">
      <c r="A24" s="17">
        <v>14</v>
      </c>
      <c r="B24" s="22" t="s">
        <v>85</v>
      </c>
      <c r="C24" s="19" t="s">
        <v>22</v>
      </c>
      <c r="D24" s="19" t="s">
        <v>31</v>
      </c>
      <c r="E24" s="20">
        <v>159</v>
      </c>
      <c r="F24" s="20">
        <v>791.1330553</v>
      </c>
      <c r="G24" s="30">
        <v>2.192968433661721</v>
      </c>
      <c r="H24" s="49">
        <v>0.05348483018867924</v>
      </c>
    </row>
    <row r="25" spans="1:8" ht="15">
      <c r="A25" s="17">
        <v>15</v>
      </c>
      <c r="B25" s="22" t="s">
        <v>24</v>
      </c>
      <c r="C25" s="19" t="s">
        <v>22</v>
      </c>
      <c r="D25" s="19" t="s">
        <v>32</v>
      </c>
      <c r="E25" s="20">
        <v>159</v>
      </c>
      <c r="F25" s="20">
        <v>791.6301644</v>
      </c>
      <c r="G25" s="30">
        <v>2.194346387164084</v>
      </c>
      <c r="H25" s="49">
        <v>0.0762193396226415</v>
      </c>
    </row>
    <row r="26" spans="1:8" ht="15">
      <c r="A26" s="17"/>
      <c r="B26" s="22"/>
      <c r="C26" s="19"/>
      <c r="D26" s="19"/>
      <c r="E26" s="20"/>
      <c r="F26" s="20"/>
      <c r="G26" s="30"/>
      <c r="H26" s="50"/>
    </row>
    <row r="27" spans="1:8" ht="15">
      <c r="A27" s="17"/>
      <c r="B27" s="18"/>
      <c r="C27" s="19"/>
      <c r="D27" s="19"/>
      <c r="E27" s="20"/>
      <c r="F27" s="20"/>
      <c r="G27" s="30"/>
      <c r="H27" s="50"/>
    </row>
    <row r="28" spans="1:8" ht="15">
      <c r="A28" s="33"/>
      <c r="B28" s="34" t="s">
        <v>33</v>
      </c>
      <c r="C28" s="35"/>
      <c r="D28" s="35"/>
      <c r="E28" s="36">
        <v>0</v>
      </c>
      <c r="F28" s="36">
        <v>18797.5357522</v>
      </c>
      <c r="G28" s="37">
        <v>52.10552417073581</v>
      </c>
      <c r="H28" s="50"/>
    </row>
    <row r="29" spans="1:8" ht="15">
      <c r="A29" s="12"/>
      <c r="B29" s="18" t="s">
        <v>34</v>
      </c>
      <c r="C29" s="13"/>
      <c r="D29" s="13"/>
      <c r="E29" s="14"/>
      <c r="F29" s="15"/>
      <c r="G29" s="16"/>
      <c r="H29" s="50"/>
    </row>
    <row r="30" spans="1:9" ht="15">
      <c r="A30" s="17"/>
      <c r="B30" s="22" t="s">
        <v>34</v>
      </c>
      <c r="C30" s="19"/>
      <c r="D30" s="19"/>
      <c r="E30" s="20"/>
      <c r="F30" s="20">
        <v>9795.9283589</v>
      </c>
      <c r="G30" s="30">
        <v>27.15</v>
      </c>
      <c r="H30" s="49">
        <v>0.0309</v>
      </c>
      <c r="I30" s="52"/>
    </row>
    <row r="31" spans="1:8" ht="15">
      <c r="A31" s="33"/>
      <c r="B31" s="34" t="s">
        <v>33</v>
      </c>
      <c r="C31" s="35"/>
      <c r="D31" s="35"/>
      <c r="E31" s="43"/>
      <c r="F31" s="36">
        <v>9795.9283589</v>
      </c>
      <c r="G31" s="37">
        <v>27.15</v>
      </c>
      <c r="H31" s="50"/>
    </row>
    <row r="32" spans="1:9" ht="15">
      <c r="A32" s="24"/>
      <c r="B32" s="27" t="s">
        <v>35</v>
      </c>
      <c r="C32" s="25"/>
      <c r="D32" s="25"/>
      <c r="E32" s="26"/>
      <c r="F32" s="28"/>
      <c r="G32" s="29"/>
      <c r="H32" s="50"/>
      <c r="I32" s="53"/>
    </row>
    <row r="33" spans="1:8" ht="15">
      <c r="A33" s="24"/>
      <c r="B33" s="27" t="s">
        <v>36</v>
      </c>
      <c r="C33" s="25"/>
      <c r="D33" s="25"/>
      <c r="E33" s="26"/>
      <c r="F33" s="20">
        <v>7482.433888899999</v>
      </c>
      <c r="G33" s="30">
        <v>20.74</v>
      </c>
      <c r="H33" s="50"/>
    </row>
    <row r="34" spans="1:8" ht="15">
      <c r="A34" s="33"/>
      <c r="B34" s="44" t="s">
        <v>33</v>
      </c>
      <c r="C34" s="35"/>
      <c r="D34" s="35"/>
      <c r="E34" s="43"/>
      <c r="F34" s="36">
        <v>7482.433888899999</v>
      </c>
      <c r="G34" s="37">
        <v>20.74</v>
      </c>
      <c r="H34" s="50"/>
    </row>
    <row r="35" spans="1:9" ht="15">
      <c r="A35" s="45"/>
      <c r="B35" s="47" t="s">
        <v>37</v>
      </c>
      <c r="C35" s="46"/>
      <c r="D35" s="46"/>
      <c r="E35" s="46"/>
      <c r="F35" s="31">
        <v>36075.898</v>
      </c>
      <c r="G35" s="32" t="s">
        <v>38</v>
      </c>
      <c r="H35" s="50"/>
      <c r="I35" s="53"/>
    </row>
    <row r="38" ht="15">
      <c r="A38" t="s">
        <v>103</v>
      </c>
    </row>
    <row r="39" ht="15">
      <c r="A39" t="s">
        <v>104</v>
      </c>
    </row>
    <row r="41" spans="1:7" ht="30" customHeight="1">
      <c r="A41" s="54" t="s">
        <v>111</v>
      </c>
      <c r="B41" s="138" t="s">
        <v>112</v>
      </c>
      <c r="C41" s="138"/>
      <c r="D41" s="138"/>
      <c r="E41" s="138"/>
      <c r="F41" s="138"/>
      <c r="G41" s="139"/>
    </row>
  </sheetData>
  <sheetProtection/>
  <mergeCells count="3">
    <mergeCell ref="A2:G2"/>
    <mergeCell ref="A3:G3"/>
    <mergeCell ref="B41:G41"/>
  </mergeCells>
  <conditionalFormatting sqref="C28:D28 C31:E34 F32">
    <cfRule type="cellIs" priority="1" dxfId="28" operator="lessThan" stopIfTrue="1">
      <formula>0</formula>
    </cfRule>
  </conditionalFormatting>
  <conditionalFormatting sqref="G32">
    <cfRule type="cellIs" priority="2" dxfId="28" operator="lessThan" stopIfTrue="1">
      <formula>0</formula>
    </cfRule>
  </conditionalFormatting>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42"/>
  <sheetViews>
    <sheetView zoomScalePageLayoutView="0" workbookViewId="0" topLeftCell="A1">
      <selection activeCell="A1" sqref="A1"/>
    </sheetView>
  </sheetViews>
  <sheetFormatPr defaultColWidth="9.140625" defaultRowHeight="15"/>
  <cols>
    <col min="1" max="1" width="7.28125" style="59" customWidth="1"/>
    <col min="2" max="2" width="57.8515625" style="59" customWidth="1"/>
    <col min="3" max="3" width="19.28125" style="59" bestFit="1" customWidth="1"/>
    <col min="4" max="4" width="19.28125" style="59" customWidth="1"/>
    <col min="5" max="5" width="20.421875" style="59" customWidth="1"/>
    <col min="6" max="6" width="21.57421875" style="59" customWidth="1"/>
    <col min="7" max="7" width="18.00390625" style="59" customWidth="1"/>
    <col min="8" max="16384" width="9.140625" style="59" customWidth="1"/>
  </cols>
  <sheetData>
    <row r="1" spans="1:7" ht="15">
      <c r="A1" s="10"/>
      <c r="G1" s="11"/>
    </row>
    <row r="2" spans="1:7" ht="15">
      <c r="A2" s="136" t="s">
        <v>137</v>
      </c>
      <c r="B2" s="136"/>
      <c r="C2" s="136"/>
      <c r="D2" s="136"/>
      <c r="E2" s="136"/>
      <c r="F2" s="136"/>
      <c r="G2" s="136"/>
    </row>
    <row r="3" spans="1:7" ht="15">
      <c r="A3" s="137" t="s">
        <v>116</v>
      </c>
      <c r="B3" s="137"/>
      <c r="C3" s="137"/>
      <c r="D3" s="137"/>
      <c r="E3" s="137"/>
      <c r="F3" s="137"/>
      <c r="G3" s="137"/>
    </row>
    <row r="4" spans="1:8" ht="26.25" customHeight="1">
      <c r="A4" s="38" t="s">
        <v>1</v>
      </c>
      <c r="B4" s="39" t="s">
        <v>2</v>
      </c>
      <c r="C4" s="39" t="s">
        <v>3</v>
      </c>
      <c r="D4" s="40" t="s">
        <v>4</v>
      </c>
      <c r="E4" s="40" t="s">
        <v>5</v>
      </c>
      <c r="F4" s="41" t="s">
        <v>6</v>
      </c>
      <c r="G4" s="42" t="s">
        <v>7</v>
      </c>
      <c r="H4" s="42" t="s">
        <v>102</v>
      </c>
    </row>
    <row r="5" spans="1:8" ht="15">
      <c r="A5" s="12"/>
      <c r="B5" s="13"/>
      <c r="C5" s="13"/>
      <c r="D5" s="13"/>
      <c r="E5" s="14"/>
      <c r="F5" s="15"/>
      <c r="G5" s="16"/>
      <c r="H5" s="21"/>
    </row>
    <row r="6" spans="1:8" ht="15">
      <c r="A6" s="17"/>
      <c r="B6" s="18" t="s">
        <v>97</v>
      </c>
      <c r="C6" s="19"/>
      <c r="D6" s="19"/>
      <c r="E6" s="20"/>
      <c r="F6" s="20"/>
      <c r="G6" s="21"/>
      <c r="H6" s="21"/>
    </row>
    <row r="7" spans="1:8" ht="15">
      <c r="A7" s="17">
        <v>1</v>
      </c>
      <c r="B7" s="22" t="s">
        <v>8</v>
      </c>
      <c r="C7" s="19" t="s">
        <v>117</v>
      </c>
      <c r="D7" s="19" t="s">
        <v>40</v>
      </c>
      <c r="E7" s="20">
        <v>338</v>
      </c>
      <c r="F7" s="20">
        <v>4279.2774883</v>
      </c>
      <c r="G7" s="30">
        <v>33.22</v>
      </c>
      <c r="H7" s="62">
        <v>0</v>
      </c>
    </row>
    <row r="8" spans="1:8" ht="15">
      <c r="A8" s="17">
        <v>2</v>
      </c>
      <c r="B8" s="22" t="s">
        <v>10</v>
      </c>
      <c r="C8" s="19" t="s">
        <v>118</v>
      </c>
      <c r="D8" s="19" t="s">
        <v>54</v>
      </c>
      <c r="E8" s="20">
        <v>250</v>
      </c>
      <c r="F8" s="20">
        <v>2500</v>
      </c>
      <c r="G8" s="30">
        <v>19.41</v>
      </c>
      <c r="H8" s="62">
        <v>0.1425</v>
      </c>
    </row>
    <row r="9" spans="1:8" ht="15">
      <c r="A9" s="17"/>
      <c r="B9" s="22"/>
      <c r="C9" s="19"/>
      <c r="D9" s="19"/>
      <c r="E9" s="20"/>
      <c r="F9" s="20"/>
      <c r="G9" s="23"/>
      <c r="H9" s="62"/>
    </row>
    <row r="10" spans="1:8" ht="15">
      <c r="A10" s="17"/>
      <c r="B10" s="18" t="s">
        <v>14</v>
      </c>
      <c r="C10" s="22"/>
      <c r="D10" s="22"/>
      <c r="E10" s="22"/>
      <c r="F10" s="22"/>
      <c r="G10" s="22"/>
      <c r="H10" s="62"/>
    </row>
    <row r="11" spans="1:8" ht="15">
      <c r="A11" s="17">
        <v>3</v>
      </c>
      <c r="B11" s="22" t="s">
        <v>42</v>
      </c>
      <c r="C11" s="19" t="s">
        <v>127</v>
      </c>
      <c r="D11" s="19" t="s">
        <v>55</v>
      </c>
      <c r="E11" s="20">
        <v>90</v>
      </c>
      <c r="F11" s="20">
        <v>900</v>
      </c>
      <c r="G11" s="30">
        <v>6.99</v>
      </c>
      <c r="H11" s="62">
        <v>0.1043</v>
      </c>
    </row>
    <row r="12" spans="1:8" ht="15">
      <c r="A12" s="17">
        <v>4</v>
      </c>
      <c r="B12" s="22" t="s">
        <v>99</v>
      </c>
      <c r="C12" s="19" t="s">
        <v>89</v>
      </c>
      <c r="D12" s="19" t="s">
        <v>17</v>
      </c>
      <c r="E12" s="20">
        <v>334</v>
      </c>
      <c r="F12" s="20">
        <v>662.3395211</v>
      </c>
      <c r="G12" s="30">
        <v>5.14</v>
      </c>
      <c r="H12" s="62">
        <v>0</v>
      </c>
    </row>
    <row r="13" spans="1:8" ht="15">
      <c r="A13" s="17">
        <v>5</v>
      </c>
      <c r="B13" s="22" t="s">
        <v>56</v>
      </c>
      <c r="C13" s="19" t="s">
        <v>95</v>
      </c>
      <c r="D13" s="19" t="s">
        <v>57</v>
      </c>
      <c r="E13" s="20">
        <v>18</v>
      </c>
      <c r="F13" s="20">
        <v>180</v>
      </c>
      <c r="G13" s="30">
        <v>1.4</v>
      </c>
      <c r="H13" s="62">
        <v>0.107</v>
      </c>
    </row>
    <row r="14" spans="1:8" ht="15">
      <c r="A14" s="17">
        <v>6</v>
      </c>
      <c r="B14" s="22" t="s">
        <v>44</v>
      </c>
      <c r="C14" s="19" t="s">
        <v>89</v>
      </c>
      <c r="D14" s="19" t="s">
        <v>45</v>
      </c>
      <c r="E14" s="20">
        <v>16000</v>
      </c>
      <c r="F14" s="20">
        <v>160</v>
      </c>
      <c r="G14" s="30">
        <v>1.24</v>
      </c>
      <c r="H14" s="62">
        <v>0.1457</v>
      </c>
    </row>
    <row r="15" spans="1:8" ht="15">
      <c r="A15" s="17">
        <v>7</v>
      </c>
      <c r="B15" s="22" t="s">
        <v>58</v>
      </c>
      <c r="C15" s="19" t="s">
        <v>132</v>
      </c>
      <c r="D15" s="19" t="s">
        <v>59</v>
      </c>
      <c r="E15" s="20">
        <v>200</v>
      </c>
      <c r="F15" s="20">
        <v>119.0967123</v>
      </c>
      <c r="G15" s="30">
        <v>0.92</v>
      </c>
      <c r="H15" s="62">
        <v>0.16</v>
      </c>
    </row>
    <row r="16" spans="1:8" ht="15">
      <c r="A16" s="17">
        <v>8</v>
      </c>
      <c r="B16" s="22" t="s">
        <v>46</v>
      </c>
      <c r="C16" s="19" t="s">
        <v>128</v>
      </c>
      <c r="D16" s="19" t="s">
        <v>51</v>
      </c>
      <c r="E16" s="20">
        <v>11</v>
      </c>
      <c r="F16" s="20">
        <v>110</v>
      </c>
      <c r="G16" s="30">
        <v>0.85</v>
      </c>
      <c r="H16" s="62">
        <v>0.0965</v>
      </c>
    </row>
    <row r="17" spans="1:8" ht="15">
      <c r="A17" s="17">
        <v>9</v>
      </c>
      <c r="B17" s="22" t="s">
        <v>46</v>
      </c>
      <c r="C17" s="19" t="s">
        <v>128</v>
      </c>
      <c r="D17" s="19" t="s">
        <v>50</v>
      </c>
      <c r="E17" s="20">
        <v>8</v>
      </c>
      <c r="F17" s="20">
        <v>80</v>
      </c>
      <c r="G17" s="30">
        <v>0.62</v>
      </c>
      <c r="H17" s="62">
        <v>0.0965</v>
      </c>
    </row>
    <row r="18" spans="1:8" ht="15">
      <c r="A18" s="17">
        <v>10</v>
      </c>
      <c r="B18" s="22" t="s">
        <v>46</v>
      </c>
      <c r="C18" s="19" t="s">
        <v>128</v>
      </c>
      <c r="D18" s="19" t="s">
        <v>61</v>
      </c>
      <c r="E18" s="20">
        <v>8</v>
      </c>
      <c r="F18" s="20">
        <v>80</v>
      </c>
      <c r="G18" s="30">
        <v>0.62</v>
      </c>
      <c r="H18" s="62">
        <v>0.0965</v>
      </c>
    </row>
    <row r="19" spans="1:8" ht="15">
      <c r="A19" s="17">
        <v>11</v>
      </c>
      <c r="B19" s="22" t="s">
        <v>56</v>
      </c>
      <c r="C19" s="19" t="s">
        <v>95</v>
      </c>
      <c r="D19" s="19" t="s">
        <v>60</v>
      </c>
      <c r="E19" s="20">
        <v>7.5</v>
      </c>
      <c r="F19" s="20">
        <v>75</v>
      </c>
      <c r="G19" s="30">
        <v>0.58</v>
      </c>
      <c r="H19" s="62">
        <v>0.135</v>
      </c>
    </row>
    <row r="20" spans="1:8" ht="15">
      <c r="A20" s="17">
        <v>12</v>
      </c>
      <c r="B20" s="22" t="s">
        <v>18</v>
      </c>
      <c r="C20" s="48" t="s">
        <v>90</v>
      </c>
      <c r="D20" s="19" t="s">
        <v>19</v>
      </c>
      <c r="E20" s="20">
        <v>18</v>
      </c>
      <c r="F20" s="20">
        <v>22.5</v>
      </c>
      <c r="G20" s="30">
        <v>0.17</v>
      </c>
      <c r="H20" s="62">
        <v>0.135</v>
      </c>
    </row>
    <row r="21" spans="1:8" ht="15">
      <c r="A21" s="17">
        <v>13</v>
      </c>
      <c r="B21" s="22" t="s">
        <v>101</v>
      </c>
      <c r="C21" s="19" t="s">
        <v>89</v>
      </c>
      <c r="D21" s="19" t="s">
        <v>15</v>
      </c>
      <c r="E21" s="20">
        <v>7</v>
      </c>
      <c r="F21" s="20">
        <v>12.6281801</v>
      </c>
      <c r="G21" s="30">
        <v>0.1</v>
      </c>
      <c r="H21" s="62">
        <v>0</v>
      </c>
    </row>
    <row r="22" spans="1:8" ht="15">
      <c r="A22" s="17">
        <v>14</v>
      </c>
      <c r="B22" s="22" t="s">
        <v>99</v>
      </c>
      <c r="C22" s="19" t="s">
        <v>89</v>
      </c>
      <c r="D22" s="19" t="s">
        <v>20</v>
      </c>
      <c r="E22" s="20">
        <v>5</v>
      </c>
      <c r="F22" s="20">
        <v>9.8547506</v>
      </c>
      <c r="G22" s="30">
        <v>0.08</v>
      </c>
      <c r="H22" s="62">
        <v>0</v>
      </c>
    </row>
    <row r="23" spans="1:8" ht="15">
      <c r="A23" s="17"/>
      <c r="B23" s="22"/>
      <c r="C23" s="19"/>
      <c r="D23" s="19"/>
      <c r="E23" s="20"/>
      <c r="F23" s="20"/>
      <c r="G23" s="30"/>
      <c r="H23" s="62"/>
    </row>
    <row r="24" spans="1:8" ht="15">
      <c r="A24" s="17"/>
      <c r="B24" s="18" t="s">
        <v>98</v>
      </c>
      <c r="C24" s="19"/>
      <c r="D24" s="19"/>
      <c r="E24" s="20"/>
      <c r="F24" s="20"/>
      <c r="G24" s="30"/>
      <c r="H24" s="62"/>
    </row>
    <row r="25" spans="1:8" ht="15">
      <c r="A25" s="17">
        <v>15</v>
      </c>
      <c r="B25" s="22" t="s">
        <v>125</v>
      </c>
      <c r="C25" s="19" t="s">
        <v>22</v>
      </c>
      <c r="D25" s="19" t="s">
        <v>26</v>
      </c>
      <c r="E25" s="20">
        <v>79</v>
      </c>
      <c r="F25" s="20">
        <v>390.0236781</v>
      </c>
      <c r="G25" s="30">
        <v>3.03</v>
      </c>
      <c r="H25" s="62">
        <v>0.0455</v>
      </c>
    </row>
    <row r="26" spans="1:8" ht="15">
      <c r="A26" s="17">
        <v>16</v>
      </c>
      <c r="B26" s="22" t="s">
        <v>85</v>
      </c>
      <c r="C26" s="19" t="s">
        <v>22</v>
      </c>
      <c r="D26" s="19" t="s">
        <v>31</v>
      </c>
      <c r="E26" s="20">
        <v>41</v>
      </c>
      <c r="F26" s="20">
        <v>204.472104</v>
      </c>
      <c r="G26" s="30">
        <v>1.59</v>
      </c>
      <c r="H26" s="62">
        <v>0.0536</v>
      </c>
    </row>
    <row r="27" spans="1:8" ht="15">
      <c r="A27" s="17">
        <v>17</v>
      </c>
      <c r="B27" s="22" t="s">
        <v>27</v>
      </c>
      <c r="C27" s="19" t="s">
        <v>28</v>
      </c>
      <c r="D27" s="19" t="s">
        <v>29</v>
      </c>
      <c r="E27" s="20">
        <v>38</v>
      </c>
      <c r="F27" s="20">
        <v>189.2581637</v>
      </c>
      <c r="G27" s="30">
        <v>1.47</v>
      </c>
      <c r="H27" s="62">
        <v>0.0525</v>
      </c>
    </row>
    <row r="28" spans="1:8" ht="15">
      <c r="A28" s="17">
        <v>18</v>
      </c>
      <c r="B28" s="22" t="s">
        <v>24</v>
      </c>
      <c r="C28" s="19" t="s">
        <v>22</v>
      </c>
      <c r="D28" s="19" t="s">
        <v>32</v>
      </c>
      <c r="E28" s="20">
        <v>37</v>
      </c>
      <c r="F28" s="20">
        <v>184.8132915</v>
      </c>
      <c r="G28" s="30">
        <v>1.43</v>
      </c>
      <c r="H28" s="62">
        <v>0.0765</v>
      </c>
    </row>
    <row r="29" spans="1:8" ht="15">
      <c r="A29" s="17"/>
      <c r="B29" s="22"/>
      <c r="C29" s="19"/>
      <c r="D29" s="19"/>
      <c r="E29" s="20"/>
      <c r="F29" s="20"/>
      <c r="G29" s="30"/>
      <c r="H29" s="21"/>
    </row>
    <row r="30" spans="1:8" ht="15">
      <c r="A30" s="33"/>
      <c r="B30" s="34" t="s">
        <v>33</v>
      </c>
      <c r="C30" s="35"/>
      <c r="D30" s="35"/>
      <c r="E30" s="36">
        <v>0</v>
      </c>
      <c r="F30" s="36">
        <v>10159.2638897</v>
      </c>
      <c r="G30" s="37">
        <v>78.86</v>
      </c>
      <c r="H30" s="21"/>
    </row>
    <row r="31" spans="1:8" ht="15">
      <c r="A31" s="12"/>
      <c r="B31" s="18" t="s">
        <v>34</v>
      </c>
      <c r="C31" s="13"/>
      <c r="D31" s="13"/>
      <c r="E31" s="14"/>
      <c r="F31" s="15"/>
      <c r="G31" s="16"/>
      <c r="H31" s="21"/>
    </row>
    <row r="32" spans="1:8" ht="15">
      <c r="A32" s="17"/>
      <c r="B32" s="22" t="s">
        <v>34</v>
      </c>
      <c r="C32" s="19"/>
      <c r="D32" s="19"/>
      <c r="E32" s="20"/>
      <c r="F32" s="20">
        <v>2468.4365244</v>
      </c>
      <c r="G32" s="30">
        <v>19.16</v>
      </c>
      <c r="H32" s="61">
        <v>0.02878824588642897</v>
      </c>
    </row>
    <row r="33" spans="1:8" ht="15">
      <c r="A33" s="33"/>
      <c r="B33" s="34" t="s">
        <v>33</v>
      </c>
      <c r="C33" s="35"/>
      <c r="D33" s="35"/>
      <c r="E33" s="43"/>
      <c r="F33" s="36">
        <v>2468.437</v>
      </c>
      <c r="G33" s="37">
        <v>19.16</v>
      </c>
      <c r="H33" s="21"/>
    </row>
    <row r="34" spans="1:8" ht="15">
      <c r="A34" s="24"/>
      <c r="B34" s="27" t="s">
        <v>35</v>
      </c>
      <c r="C34" s="25"/>
      <c r="D34" s="25"/>
      <c r="E34" s="26"/>
      <c r="F34" s="28"/>
      <c r="G34" s="29"/>
      <c r="H34" s="21"/>
    </row>
    <row r="35" spans="1:8" ht="15">
      <c r="A35" s="24"/>
      <c r="B35" s="27" t="s">
        <v>36</v>
      </c>
      <c r="C35" s="25"/>
      <c r="D35" s="25"/>
      <c r="E35" s="26"/>
      <c r="F35" s="20">
        <v>253.7848605000001</v>
      </c>
      <c r="G35" s="30">
        <v>1.980000000000005</v>
      </c>
      <c r="H35" s="21"/>
    </row>
    <row r="36" spans="1:8" ht="15">
      <c r="A36" s="33"/>
      <c r="B36" s="44" t="s">
        <v>33</v>
      </c>
      <c r="C36" s="35"/>
      <c r="D36" s="35"/>
      <c r="E36" s="43"/>
      <c r="F36" s="36">
        <v>253.7848605000001</v>
      </c>
      <c r="G36" s="37">
        <v>1.980000000000005</v>
      </c>
      <c r="H36" s="21"/>
    </row>
    <row r="37" spans="1:8" ht="15">
      <c r="A37" s="45"/>
      <c r="B37" s="47" t="s">
        <v>37</v>
      </c>
      <c r="C37" s="46"/>
      <c r="D37" s="46"/>
      <c r="E37" s="46"/>
      <c r="F37" s="31">
        <v>12881.485</v>
      </c>
      <c r="G37" s="32" t="s">
        <v>38</v>
      </c>
      <c r="H37" s="21"/>
    </row>
    <row r="40" ht="15">
      <c r="A40" s="59" t="s">
        <v>103</v>
      </c>
    </row>
    <row r="42" spans="1:7" ht="30.75" customHeight="1">
      <c r="A42" s="60" t="s">
        <v>111</v>
      </c>
      <c r="B42" s="138" t="s">
        <v>112</v>
      </c>
      <c r="C42" s="138"/>
      <c r="D42" s="138"/>
      <c r="E42" s="138"/>
      <c r="F42" s="138"/>
      <c r="G42" s="139"/>
    </row>
  </sheetData>
  <sheetProtection/>
  <mergeCells count="3">
    <mergeCell ref="A2:G2"/>
    <mergeCell ref="A3:G3"/>
    <mergeCell ref="B42:G42"/>
  </mergeCells>
  <conditionalFormatting sqref="C30:D30 C33:E36 F34">
    <cfRule type="cellIs" priority="1" dxfId="28" operator="lessThan" stopIfTrue="1">
      <formula>0</formula>
    </cfRule>
  </conditionalFormatting>
  <conditionalFormatting sqref="G34">
    <cfRule type="cellIs" priority="2" dxfId="28" operator="lessThan" stopIfTrue="1">
      <formula>0</formula>
    </cfRule>
  </conditionalFormatting>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H44"/>
  <sheetViews>
    <sheetView zoomScalePageLayoutView="0" workbookViewId="0" topLeftCell="A1">
      <selection activeCell="A1" sqref="A1"/>
    </sheetView>
  </sheetViews>
  <sheetFormatPr defaultColWidth="9.140625" defaultRowHeight="15"/>
  <cols>
    <col min="1" max="1" width="7.28125" style="0" customWidth="1"/>
    <col min="2" max="2" width="57.8515625" style="0" customWidth="1"/>
    <col min="3" max="3" width="19.28125" style="0" bestFit="1" customWidth="1"/>
    <col min="4" max="4" width="19.28125" style="0" customWidth="1"/>
    <col min="5" max="5" width="20.421875" style="0" customWidth="1"/>
    <col min="6" max="6" width="21.57421875" style="0" customWidth="1"/>
    <col min="7" max="7" width="18.00390625" style="0" customWidth="1"/>
  </cols>
  <sheetData>
    <row r="1" spans="1:7" ht="15">
      <c r="A1" s="10"/>
      <c r="G1" s="11"/>
    </row>
    <row r="2" spans="1:7" ht="15">
      <c r="A2" s="136" t="s">
        <v>131</v>
      </c>
      <c r="B2" s="136"/>
      <c r="C2" s="136"/>
      <c r="D2" s="136"/>
      <c r="E2" s="136"/>
      <c r="F2" s="136"/>
      <c r="G2" s="136"/>
    </row>
    <row r="3" spans="1:7" ht="15">
      <c r="A3" s="137" t="s">
        <v>116</v>
      </c>
      <c r="B3" s="137"/>
      <c r="C3" s="137"/>
      <c r="D3" s="137"/>
      <c r="E3" s="137"/>
      <c r="F3" s="137"/>
      <c r="G3" s="137"/>
    </row>
    <row r="4" spans="1:8" ht="26.25" customHeight="1">
      <c r="A4" s="38" t="s">
        <v>1</v>
      </c>
      <c r="B4" s="39" t="s">
        <v>2</v>
      </c>
      <c r="C4" s="39" t="s">
        <v>3</v>
      </c>
      <c r="D4" s="40" t="s">
        <v>4</v>
      </c>
      <c r="E4" s="40" t="s">
        <v>5</v>
      </c>
      <c r="F4" s="41" t="s">
        <v>6</v>
      </c>
      <c r="G4" s="42" t="s">
        <v>7</v>
      </c>
      <c r="H4" s="42" t="s">
        <v>102</v>
      </c>
    </row>
    <row r="5" spans="1:8" ht="15">
      <c r="A5" s="12"/>
      <c r="B5" s="13"/>
      <c r="C5" s="13"/>
      <c r="D5" s="13"/>
      <c r="E5" s="14"/>
      <c r="F5" s="15"/>
      <c r="G5" s="16"/>
      <c r="H5" s="21"/>
    </row>
    <row r="6" spans="1:8" ht="15">
      <c r="A6" s="17"/>
      <c r="B6" s="18" t="s">
        <v>97</v>
      </c>
      <c r="C6" s="19"/>
      <c r="D6" s="19"/>
      <c r="E6" s="20"/>
      <c r="F6" s="20"/>
      <c r="G6" s="21"/>
      <c r="H6" s="21"/>
    </row>
    <row r="7" spans="1:8" ht="15">
      <c r="A7" s="17">
        <v>1</v>
      </c>
      <c r="B7" s="22" t="s">
        <v>8</v>
      </c>
      <c r="C7" s="19" t="s">
        <v>117</v>
      </c>
      <c r="D7" s="19" t="s">
        <v>40</v>
      </c>
      <c r="E7" s="20">
        <v>206</v>
      </c>
      <c r="F7" s="20">
        <v>2608.0803627</v>
      </c>
      <c r="G7" s="30">
        <v>11.04</v>
      </c>
      <c r="H7" s="51">
        <v>0</v>
      </c>
    </row>
    <row r="8" spans="1:8" ht="15">
      <c r="A8" s="17">
        <v>2</v>
      </c>
      <c r="B8" s="22" t="s">
        <v>10</v>
      </c>
      <c r="C8" s="19" t="s">
        <v>118</v>
      </c>
      <c r="D8" s="19" t="s">
        <v>114</v>
      </c>
      <c r="E8" s="20">
        <v>250</v>
      </c>
      <c r="F8" s="20">
        <v>2500</v>
      </c>
      <c r="G8" s="30">
        <v>10.58</v>
      </c>
      <c r="H8" s="51">
        <v>0.1425</v>
      </c>
    </row>
    <row r="9" spans="1:8" ht="15">
      <c r="A9" s="17"/>
      <c r="B9" s="22"/>
      <c r="C9" s="19"/>
      <c r="D9" s="19"/>
      <c r="E9" s="20"/>
      <c r="F9" s="20"/>
      <c r="G9" s="23"/>
      <c r="H9" s="21"/>
    </row>
    <row r="10" spans="1:8" ht="15">
      <c r="A10" s="17"/>
      <c r="B10" s="18" t="s">
        <v>14</v>
      </c>
      <c r="C10" s="22"/>
      <c r="D10" s="22"/>
      <c r="E10" s="22"/>
      <c r="F10" s="22"/>
      <c r="G10" s="22"/>
      <c r="H10" s="21"/>
    </row>
    <row r="11" spans="1:8" ht="15">
      <c r="A11" s="17">
        <v>3</v>
      </c>
      <c r="B11" s="22" t="s">
        <v>44</v>
      </c>
      <c r="C11" s="19" t="s">
        <v>89</v>
      </c>
      <c r="D11" s="19" t="s">
        <v>45</v>
      </c>
      <c r="E11" s="20">
        <v>512000</v>
      </c>
      <c r="F11" s="20">
        <v>5120</v>
      </c>
      <c r="G11" s="30">
        <v>21.67</v>
      </c>
      <c r="H11" s="51">
        <v>0.1457</v>
      </c>
    </row>
    <row r="12" spans="1:8" ht="15">
      <c r="A12" s="17">
        <v>4</v>
      </c>
      <c r="B12" s="22" t="s">
        <v>48</v>
      </c>
      <c r="C12" s="19" t="s">
        <v>129</v>
      </c>
      <c r="D12" s="19" t="s">
        <v>62</v>
      </c>
      <c r="E12" s="20">
        <v>260</v>
      </c>
      <c r="F12" s="20">
        <v>2600</v>
      </c>
      <c r="G12" s="30">
        <v>11.01</v>
      </c>
      <c r="H12" s="51">
        <v>0.108</v>
      </c>
    </row>
    <row r="13" spans="1:8" ht="15">
      <c r="A13" s="17">
        <v>5</v>
      </c>
      <c r="B13" s="22" t="s">
        <v>52</v>
      </c>
      <c r="C13" s="19" t="s">
        <v>130</v>
      </c>
      <c r="D13" s="19" t="s">
        <v>53</v>
      </c>
      <c r="E13" s="20">
        <v>241950</v>
      </c>
      <c r="F13" s="20">
        <v>2419.5</v>
      </c>
      <c r="G13" s="30">
        <v>10.24</v>
      </c>
      <c r="H13" s="51">
        <v>0.105</v>
      </c>
    </row>
    <row r="14" spans="1:8" ht="15">
      <c r="A14" s="17">
        <v>6</v>
      </c>
      <c r="B14" s="22" t="s">
        <v>46</v>
      </c>
      <c r="C14" s="19" t="s">
        <v>128</v>
      </c>
      <c r="D14" s="19" t="s">
        <v>47</v>
      </c>
      <c r="E14" s="20">
        <v>120</v>
      </c>
      <c r="F14" s="20">
        <v>1200</v>
      </c>
      <c r="G14" s="30">
        <v>5.08</v>
      </c>
      <c r="H14" s="51">
        <v>0.0965</v>
      </c>
    </row>
    <row r="15" spans="1:8" ht="15">
      <c r="A15" s="17">
        <v>7</v>
      </c>
      <c r="B15" s="22" t="s">
        <v>48</v>
      </c>
      <c r="C15" s="19" t="s">
        <v>129</v>
      </c>
      <c r="D15" s="19" t="s">
        <v>63</v>
      </c>
      <c r="E15" s="20">
        <v>84</v>
      </c>
      <c r="F15" s="20">
        <v>838.90554</v>
      </c>
      <c r="G15" s="30">
        <v>3.55</v>
      </c>
      <c r="H15" s="51">
        <v>0.108</v>
      </c>
    </row>
    <row r="16" spans="1:8" ht="15">
      <c r="A16" s="17">
        <v>8</v>
      </c>
      <c r="B16" s="22" t="s">
        <v>58</v>
      </c>
      <c r="C16" s="19" t="s">
        <v>132</v>
      </c>
      <c r="D16" s="19" t="s">
        <v>59</v>
      </c>
      <c r="E16" s="20">
        <v>1300</v>
      </c>
      <c r="F16" s="20">
        <v>774.1286301</v>
      </c>
      <c r="G16" s="30">
        <v>3.28</v>
      </c>
      <c r="H16" s="51">
        <v>0.16</v>
      </c>
    </row>
    <row r="17" spans="1:8" ht="15">
      <c r="A17" s="17">
        <v>9</v>
      </c>
      <c r="B17" s="22" t="s">
        <v>46</v>
      </c>
      <c r="C17" s="19" t="s">
        <v>128</v>
      </c>
      <c r="D17" s="19" t="s">
        <v>51</v>
      </c>
      <c r="E17" s="20">
        <v>56</v>
      </c>
      <c r="F17" s="20">
        <v>560</v>
      </c>
      <c r="G17" s="30">
        <v>2.37</v>
      </c>
      <c r="H17" s="51">
        <v>0.0965</v>
      </c>
    </row>
    <row r="18" spans="1:8" ht="15">
      <c r="A18" s="17">
        <v>10</v>
      </c>
      <c r="B18" s="22" t="s">
        <v>42</v>
      </c>
      <c r="C18" s="19" t="s">
        <v>127</v>
      </c>
      <c r="D18" s="19" t="s">
        <v>64</v>
      </c>
      <c r="E18" s="20">
        <v>20</v>
      </c>
      <c r="F18" s="20">
        <v>200</v>
      </c>
      <c r="G18" s="30">
        <v>0.85</v>
      </c>
      <c r="H18" s="51">
        <v>0.1043</v>
      </c>
    </row>
    <row r="19" spans="1:8" ht="15">
      <c r="A19" s="17">
        <v>11</v>
      </c>
      <c r="B19" s="22" t="s">
        <v>56</v>
      </c>
      <c r="C19" s="19" t="s">
        <v>95</v>
      </c>
      <c r="D19" s="19" t="s">
        <v>57</v>
      </c>
      <c r="E19" s="20">
        <v>18</v>
      </c>
      <c r="F19" s="20">
        <v>180</v>
      </c>
      <c r="G19" s="30">
        <v>0.76</v>
      </c>
      <c r="H19" s="51">
        <v>0.107</v>
      </c>
    </row>
    <row r="20" spans="1:8" ht="15">
      <c r="A20" s="17">
        <v>12</v>
      </c>
      <c r="B20" s="22" t="s">
        <v>46</v>
      </c>
      <c r="C20" s="19" t="s">
        <v>128</v>
      </c>
      <c r="D20" s="19" t="s">
        <v>50</v>
      </c>
      <c r="E20" s="20">
        <v>16</v>
      </c>
      <c r="F20" s="20">
        <v>160</v>
      </c>
      <c r="G20" s="30">
        <v>0.68</v>
      </c>
      <c r="H20" s="51">
        <v>0.0965</v>
      </c>
    </row>
    <row r="21" spans="1:8" ht="15">
      <c r="A21" s="17">
        <v>13</v>
      </c>
      <c r="B21" s="22" t="s">
        <v>99</v>
      </c>
      <c r="C21" s="19" t="s">
        <v>89</v>
      </c>
      <c r="D21" s="19" t="s">
        <v>17</v>
      </c>
      <c r="E21" s="20">
        <v>68</v>
      </c>
      <c r="F21" s="20">
        <v>135.1258477</v>
      </c>
      <c r="G21" s="30">
        <v>0.57</v>
      </c>
      <c r="H21" s="51">
        <v>0</v>
      </c>
    </row>
    <row r="22" spans="1:8" ht="15">
      <c r="A22" s="17">
        <v>14</v>
      </c>
      <c r="B22" s="22" t="s">
        <v>18</v>
      </c>
      <c r="C22" s="48" t="s">
        <v>90</v>
      </c>
      <c r="D22" s="19" t="s">
        <v>19</v>
      </c>
      <c r="E22" s="20">
        <v>97</v>
      </c>
      <c r="F22" s="20">
        <v>121.25</v>
      </c>
      <c r="G22" s="30">
        <v>0.51</v>
      </c>
      <c r="H22" s="51">
        <v>0.135</v>
      </c>
    </row>
    <row r="23" spans="1:8" ht="15">
      <c r="A23" s="17">
        <v>15</v>
      </c>
      <c r="B23" s="22" t="s">
        <v>99</v>
      </c>
      <c r="C23" s="19" t="s">
        <v>89</v>
      </c>
      <c r="D23" s="19" t="s">
        <v>20</v>
      </c>
      <c r="E23" s="20">
        <v>60</v>
      </c>
      <c r="F23" s="20">
        <v>118.5038482</v>
      </c>
      <c r="G23" s="30">
        <v>0.5</v>
      </c>
      <c r="H23" s="51">
        <v>0</v>
      </c>
    </row>
    <row r="24" spans="1:8" ht="15">
      <c r="A24" s="17">
        <v>16</v>
      </c>
      <c r="B24" s="22" t="s">
        <v>101</v>
      </c>
      <c r="C24" s="19" t="s">
        <v>89</v>
      </c>
      <c r="D24" s="19" t="s">
        <v>15</v>
      </c>
      <c r="E24" s="20">
        <v>20</v>
      </c>
      <c r="F24" s="20">
        <v>36.080502</v>
      </c>
      <c r="G24" s="30">
        <v>0.15</v>
      </c>
      <c r="H24" s="51">
        <v>0</v>
      </c>
    </row>
    <row r="25" spans="1:8" ht="15">
      <c r="A25" s="17"/>
      <c r="B25" s="22"/>
      <c r="C25" s="19"/>
      <c r="D25" s="19"/>
      <c r="E25" s="20"/>
      <c r="F25" s="20"/>
      <c r="G25" s="30"/>
      <c r="H25" s="21"/>
    </row>
    <row r="26" spans="1:8" ht="15">
      <c r="A26" s="17"/>
      <c r="B26" s="18" t="s">
        <v>98</v>
      </c>
      <c r="C26" s="19"/>
      <c r="D26" s="19"/>
      <c r="E26" s="20"/>
      <c r="F26" s="20"/>
      <c r="G26" s="30"/>
      <c r="H26" s="21"/>
    </row>
    <row r="27" spans="1:8" ht="15">
      <c r="A27" s="17">
        <v>17</v>
      </c>
      <c r="B27" s="22" t="s">
        <v>125</v>
      </c>
      <c r="C27" s="19" t="s">
        <v>22</v>
      </c>
      <c r="D27" s="19" t="s">
        <v>26</v>
      </c>
      <c r="E27" s="20">
        <v>160</v>
      </c>
      <c r="F27" s="20">
        <v>789.9213734</v>
      </c>
      <c r="G27" s="30">
        <v>3.34</v>
      </c>
      <c r="H27" s="51">
        <v>0.0455</v>
      </c>
    </row>
    <row r="28" spans="1:8" ht="15">
      <c r="A28" s="17">
        <v>18</v>
      </c>
      <c r="B28" s="22" t="s">
        <v>24</v>
      </c>
      <c r="C28" s="19" t="s">
        <v>22</v>
      </c>
      <c r="D28" s="19" t="s">
        <v>32</v>
      </c>
      <c r="E28" s="20">
        <v>80</v>
      </c>
      <c r="F28" s="20">
        <v>399.596306</v>
      </c>
      <c r="G28" s="30">
        <v>1.69</v>
      </c>
      <c r="H28" s="51">
        <v>0.0765</v>
      </c>
    </row>
    <row r="29" spans="1:8" ht="15">
      <c r="A29" s="17">
        <v>19</v>
      </c>
      <c r="B29" s="22" t="s">
        <v>85</v>
      </c>
      <c r="C29" s="19" t="s">
        <v>22</v>
      </c>
      <c r="D29" s="19" t="s">
        <v>31</v>
      </c>
      <c r="E29" s="20">
        <v>80</v>
      </c>
      <c r="F29" s="20">
        <v>398.969959</v>
      </c>
      <c r="G29" s="30">
        <v>1.69</v>
      </c>
      <c r="H29" s="51">
        <v>0.0536</v>
      </c>
    </row>
    <row r="30" spans="1:8" ht="15">
      <c r="A30" s="17">
        <v>20</v>
      </c>
      <c r="B30" s="22" t="s">
        <v>27</v>
      </c>
      <c r="C30" s="19" t="s">
        <v>28</v>
      </c>
      <c r="D30" s="19" t="s">
        <v>29</v>
      </c>
      <c r="E30" s="20">
        <v>78</v>
      </c>
      <c r="F30" s="20">
        <v>388.4772833</v>
      </c>
      <c r="G30" s="30">
        <v>1.64</v>
      </c>
      <c r="H30" s="51">
        <v>0.0525</v>
      </c>
    </row>
    <row r="31" spans="1:8" ht="15">
      <c r="A31" s="17"/>
      <c r="B31" s="22"/>
      <c r="C31" s="19"/>
      <c r="D31" s="19"/>
      <c r="E31" s="20"/>
      <c r="F31" s="20"/>
      <c r="G31" s="30"/>
      <c r="H31" s="21"/>
    </row>
    <row r="32" spans="1:8" ht="15">
      <c r="A32" s="33"/>
      <c r="B32" s="34" t="s">
        <v>33</v>
      </c>
      <c r="C32" s="35"/>
      <c r="D32" s="35"/>
      <c r="E32" s="36">
        <v>0</v>
      </c>
      <c r="F32" s="36">
        <v>21548.5396524</v>
      </c>
      <c r="G32" s="37">
        <v>91.19999999999999</v>
      </c>
      <c r="H32" s="21"/>
    </row>
    <row r="33" spans="1:8" ht="15">
      <c r="A33" s="12"/>
      <c r="B33" s="18" t="s">
        <v>34</v>
      </c>
      <c r="C33" s="13"/>
      <c r="D33" s="13"/>
      <c r="E33" s="14"/>
      <c r="F33" s="15"/>
      <c r="G33" s="16"/>
      <c r="H33" s="21"/>
    </row>
    <row r="34" spans="1:8" ht="15">
      <c r="A34" s="17"/>
      <c r="B34" s="22" t="s">
        <v>34</v>
      </c>
      <c r="C34" s="19"/>
      <c r="D34" s="19"/>
      <c r="E34" s="20"/>
      <c r="F34" s="20">
        <v>1681.3421768</v>
      </c>
      <c r="G34" s="30">
        <v>7.12</v>
      </c>
      <c r="H34" s="51">
        <v>0.0288</v>
      </c>
    </row>
    <row r="35" spans="1:8" ht="15">
      <c r="A35" s="33"/>
      <c r="B35" s="34" t="s">
        <v>33</v>
      </c>
      <c r="C35" s="35"/>
      <c r="D35" s="35"/>
      <c r="E35" s="43"/>
      <c r="F35" s="36">
        <v>1681.342</v>
      </c>
      <c r="G35" s="37">
        <v>7.12</v>
      </c>
      <c r="H35" s="21"/>
    </row>
    <row r="36" spans="1:8" ht="15">
      <c r="A36" s="24"/>
      <c r="B36" s="27" t="s">
        <v>35</v>
      </c>
      <c r="C36" s="25"/>
      <c r="D36" s="25"/>
      <c r="E36" s="26"/>
      <c r="F36" s="28"/>
      <c r="G36" s="29"/>
      <c r="H36" s="21"/>
    </row>
    <row r="37" spans="1:8" ht="15">
      <c r="A37" s="24"/>
      <c r="B37" s="27" t="s">
        <v>36</v>
      </c>
      <c r="C37" s="25"/>
      <c r="D37" s="25"/>
      <c r="E37" s="26"/>
      <c r="F37" s="20">
        <v>392.8260755999996</v>
      </c>
      <c r="G37" s="30">
        <v>1.680000000000014</v>
      </c>
      <c r="H37" s="21"/>
    </row>
    <row r="38" spans="1:8" ht="15">
      <c r="A38" s="33"/>
      <c r="B38" s="44" t="s">
        <v>33</v>
      </c>
      <c r="C38" s="35"/>
      <c r="D38" s="35"/>
      <c r="E38" s="43"/>
      <c r="F38" s="36">
        <v>392.8260755999996</v>
      </c>
      <c r="G38" s="37">
        <v>1.680000000000014</v>
      </c>
      <c r="H38" s="21"/>
    </row>
    <row r="39" spans="1:8" ht="15">
      <c r="A39" s="45"/>
      <c r="B39" s="47" t="s">
        <v>37</v>
      </c>
      <c r="C39" s="46"/>
      <c r="D39" s="46"/>
      <c r="E39" s="46"/>
      <c r="F39" s="31">
        <v>23622.708</v>
      </c>
      <c r="G39" s="32" t="s">
        <v>38</v>
      </c>
      <c r="H39" s="21"/>
    </row>
    <row r="42" ht="15">
      <c r="A42" t="s">
        <v>103</v>
      </c>
    </row>
    <row r="44" spans="1:7" ht="30" customHeight="1">
      <c r="A44" s="54" t="s">
        <v>111</v>
      </c>
      <c r="B44" s="138" t="s">
        <v>112</v>
      </c>
      <c r="C44" s="138"/>
      <c r="D44" s="138"/>
      <c r="E44" s="138"/>
      <c r="F44" s="138"/>
      <c r="G44" s="139"/>
    </row>
  </sheetData>
  <sheetProtection/>
  <mergeCells count="3">
    <mergeCell ref="A2:G2"/>
    <mergeCell ref="A3:G3"/>
    <mergeCell ref="B44:G44"/>
  </mergeCells>
  <conditionalFormatting sqref="C32:D32 C35:E38 F36">
    <cfRule type="cellIs" priority="1" dxfId="28" operator="lessThan" stopIfTrue="1">
      <formula>0</formula>
    </cfRule>
  </conditionalFormatting>
  <conditionalFormatting sqref="G36">
    <cfRule type="cellIs" priority="2" dxfId="28" operator="lessThan" stopIfTrue="1">
      <formula>0</formula>
    </cfRule>
  </conditionalFormatting>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H32"/>
  <sheetViews>
    <sheetView zoomScalePageLayoutView="0" workbookViewId="0" topLeftCell="A1">
      <selection activeCell="A1" sqref="A1"/>
    </sheetView>
  </sheetViews>
  <sheetFormatPr defaultColWidth="9.140625" defaultRowHeight="15"/>
  <cols>
    <col min="1" max="1" width="7.28125" style="0" customWidth="1"/>
    <col min="2" max="2" width="57.8515625" style="0" customWidth="1"/>
    <col min="3" max="3" width="19.28125" style="0" bestFit="1" customWidth="1"/>
    <col min="4" max="4" width="19.28125" style="0" customWidth="1"/>
    <col min="5" max="5" width="20.421875" style="0" customWidth="1"/>
    <col min="6" max="6" width="21.57421875" style="0" customWidth="1"/>
    <col min="7" max="7" width="18.00390625" style="0" customWidth="1"/>
  </cols>
  <sheetData>
    <row r="1" spans="1:7" ht="15">
      <c r="A1" s="10"/>
      <c r="G1" s="11"/>
    </row>
    <row r="2" spans="1:7" ht="15">
      <c r="A2" s="136" t="s">
        <v>133</v>
      </c>
      <c r="B2" s="136"/>
      <c r="C2" s="136"/>
      <c r="D2" s="136"/>
      <c r="E2" s="136"/>
      <c r="F2" s="136"/>
      <c r="G2" s="136"/>
    </row>
    <row r="3" spans="1:7" ht="15">
      <c r="A3" s="137" t="s">
        <v>116</v>
      </c>
      <c r="B3" s="137"/>
      <c r="C3" s="137"/>
      <c r="D3" s="137"/>
      <c r="E3" s="137"/>
      <c r="F3" s="137"/>
      <c r="G3" s="137"/>
    </row>
    <row r="4" spans="1:8" ht="26.25" customHeight="1">
      <c r="A4" s="38" t="s">
        <v>1</v>
      </c>
      <c r="B4" s="39" t="s">
        <v>2</v>
      </c>
      <c r="C4" s="39" t="s">
        <v>3</v>
      </c>
      <c r="D4" s="40" t="s">
        <v>4</v>
      </c>
      <c r="E4" s="40" t="s">
        <v>5</v>
      </c>
      <c r="F4" s="41" t="s">
        <v>6</v>
      </c>
      <c r="G4" s="42" t="s">
        <v>7</v>
      </c>
      <c r="H4" s="42" t="s">
        <v>102</v>
      </c>
    </row>
    <row r="5" spans="1:8" ht="15">
      <c r="A5" s="12"/>
      <c r="B5" s="13"/>
      <c r="C5" s="13"/>
      <c r="D5" s="13"/>
      <c r="E5" s="14"/>
      <c r="F5" s="15"/>
      <c r="G5" s="16"/>
      <c r="H5" s="16"/>
    </row>
    <row r="6" spans="1:8" ht="15">
      <c r="A6" s="17"/>
      <c r="B6" s="18" t="s">
        <v>97</v>
      </c>
      <c r="C6" s="19"/>
      <c r="D6" s="19"/>
      <c r="E6" s="20"/>
      <c r="F6" s="20"/>
      <c r="G6" s="21"/>
      <c r="H6" s="16"/>
    </row>
    <row r="7" spans="1:8" ht="15">
      <c r="A7" s="17">
        <v>1</v>
      </c>
      <c r="B7" s="22" t="s">
        <v>8</v>
      </c>
      <c r="C7" s="19" t="s">
        <v>117</v>
      </c>
      <c r="D7" s="19" t="s">
        <v>40</v>
      </c>
      <c r="E7" s="20">
        <v>5</v>
      </c>
      <c r="F7" s="20">
        <v>63.3029214</v>
      </c>
      <c r="G7" s="30">
        <v>0.32</v>
      </c>
      <c r="H7" s="49">
        <v>0</v>
      </c>
    </row>
    <row r="8" spans="1:8" ht="15">
      <c r="A8" s="17"/>
      <c r="B8" s="22"/>
      <c r="C8" s="19"/>
      <c r="D8" s="19"/>
      <c r="E8" s="20"/>
      <c r="F8" s="20"/>
      <c r="G8" s="23"/>
      <c r="H8" s="50"/>
    </row>
    <row r="9" spans="1:8" ht="15">
      <c r="A9" s="17"/>
      <c r="B9" s="18" t="s">
        <v>14</v>
      </c>
      <c r="C9" s="22"/>
      <c r="D9" s="22"/>
      <c r="E9" s="22"/>
      <c r="F9" s="22"/>
      <c r="G9" s="22"/>
      <c r="H9" s="50"/>
    </row>
    <row r="10" spans="1:8" ht="15">
      <c r="A10" s="17">
        <v>2</v>
      </c>
      <c r="B10" s="22" t="s">
        <v>46</v>
      </c>
      <c r="C10" s="19" t="s">
        <v>128</v>
      </c>
      <c r="D10" s="19" t="s">
        <v>47</v>
      </c>
      <c r="E10" s="20">
        <v>558</v>
      </c>
      <c r="F10" s="20">
        <v>5580</v>
      </c>
      <c r="G10" s="30">
        <v>27.91</v>
      </c>
      <c r="H10" s="49">
        <v>0.0965</v>
      </c>
    </row>
    <row r="11" spans="1:8" ht="15">
      <c r="A11" s="17">
        <v>3</v>
      </c>
      <c r="B11" s="22" t="s">
        <v>44</v>
      </c>
      <c r="C11" s="19" t="s">
        <v>89</v>
      </c>
      <c r="D11" s="19" t="s">
        <v>45</v>
      </c>
      <c r="E11" s="20">
        <v>395000</v>
      </c>
      <c r="F11" s="20">
        <v>3950</v>
      </c>
      <c r="G11" s="30">
        <v>19.76</v>
      </c>
      <c r="H11" s="49">
        <v>0.1457</v>
      </c>
    </row>
    <row r="12" spans="1:8" ht="15">
      <c r="A12" s="17">
        <v>4</v>
      </c>
      <c r="B12" s="22" t="s">
        <v>42</v>
      </c>
      <c r="C12" s="19" t="s">
        <v>127</v>
      </c>
      <c r="D12" s="19" t="s">
        <v>65</v>
      </c>
      <c r="E12" s="20">
        <v>280</v>
      </c>
      <c r="F12" s="20">
        <v>2800</v>
      </c>
      <c r="G12" s="30">
        <v>14.01</v>
      </c>
      <c r="H12" s="49">
        <v>0.1043</v>
      </c>
    </row>
    <row r="13" spans="1:8" ht="15">
      <c r="A13" s="17">
        <v>5</v>
      </c>
      <c r="B13" s="22" t="s">
        <v>48</v>
      </c>
      <c r="C13" s="19" t="s">
        <v>129</v>
      </c>
      <c r="D13" s="19" t="s">
        <v>62</v>
      </c>
      <c r="E13" s="20">
        <v>105</v>
      </c>
      <c r="F13" s="20">
        <v>1050</v>
      </c>
      <c r="G13" s="30">
        <v>5.25</v>
      </c>
      <c r="H13" s="49">
        <v>0.108</v>
      </c>
    </row>
    <row r="14" spans="1:8" ht="15">
      <c r="A14" s="17">
        <v>6</v>
      </c>
      <c r="B14" s="22" t="s">
        <v>99</v>
      </c>
      <c r="C14" s="19" t="s">
        <v>89</v>
      </c>
      <c r="D14" s="19" t="s">
        <v>20</v>
      </c>
      <c r="E14" s="20">
        <v>80</v>
      </c>
      <c r="F14" s="20">
        <v>158.3882524</v>
      </c>
      <c r="G14" s="30">
        <v>0.79</v>
      </c>
      <c r="H14" s="49">
        <v>0</v>
      </c>
    </row>
    <row r="15" spans="1:8" ht="15">
      <c r="A15" s="17">
        <v>7</v>
      </c>
      <c r="B15" s="22" t="s">
        <v>46</v>
      </c>
      <c r="C15" s="19" t="s">
        <v>128</v>
      </c>
      <c r="D15" s="19" t="s">
        <v>50</v>
      </c>
      <c r="E15" s="20">
        <v>8</v>
      </c>
      <c r="F15" s="20">
        <v>80</v>
      </c>
      <c r="G15" s="30">
        <v>0.4</v>
      </c>
      <c r="H15" s="49">
        <v>0.0965</v>
      </c>
    </row>
    <row r="16" spans="1:8" ht="15">
      <c r="A16" s="17">
        <v>8</v>
      </c>
      <c r="B16" s="22" t="s">
        <v>101</v>
      </c>
      <c r="C16" s="19" t="s">
        <v>89</v>
      </c>
      <c r="D16" s="19" t="s">
        <v>15</v>
      </c>
      <c r="E16" s="20">
        <v>10</v>
      </c>
      <c r="F16" s="20">
        <v>18.0402461</v>
      </c>
      <c r="G16" s="30">
        <v>0.09</v>
      </c>
      <c r="H16" s="49">
        <v>0</v>
      </c>
    </row>
    <row r="17" spans="1:8" ht="15">
      <c r="A17" s="17">
        <v>9</v>
      </c>
      <c r="B17" s="22" t="s">
        <v>52</v>
      </c>
      <c r="C17" s="19" t="s">
        <v>130</v>
      </c>
      <c r="D17" s="19" t="s">
        <v>53</v>
      </c>
      <c r="E17" s="20">
        <v>1703</v>
      </c>
      <c r="F17" s="20">
        <v>17.03</v>
      </c>
      <c r="G17" s="30">
        <v>0.09</v>
      </c>
      <c r="H17" s="49">
        <v>0.105</v>
      </c>
    </row>
    <row r="18" spans="1:8" ht="15">
      <c r="A18" s="17">
        <v>10</v>
      </c>
      <c r="B18" s="22" t="s">
        <v>18</v>
      </c>
      <c r="C18" s="48" t="s">
        <v>90</v>
      </c>
      <c r="D18" s="19" t="s">
        <v>19</v>
      </c>
      <c r="E18" s="20">
        <v>10</v>
      </c>
      <c r="F18" s="20">
        <v>12.5</v>
      </c>
      <c r="G18" s="30">
        <v>0.06</v>
      </c>
      <c r="H18" s="49">
        <v>0.135</v>
      </c>
    </row>
    <row r="19" spans="1:8" ht="15">
      <c r="A19" s="17"/>
      <c r="B19" s="22"/>
      <c r="C19" s="19"/>
      <c r="D19" s="19"/>
      <c r="E19" s="20"/>
      <c r="F19" s="20"/>
      <c r="G19" s="30"/>
      <c r="H19" s="50"/>
    </row>
    <row r="20" spans="1:8" ht="15">
      <c r="A20" s="33"/>
      <c r="B20" s="34" t="s">
        <v>33</v>
      </c>
      <c r="C20" s="35"/>
      <c r="D20" s="35"/>
      <c r="E20" s="36">
        <v>0</v>
      </c>
      <c r="F20" s="36">
        <v>13729.2614199</v>
      </c>
      <c r="G20" s="37">
        <v>68.68000000000004</v>
      </c>
      <c r="H20" s="50"/>
    </row>
    <row r="21" spans="1:8" ht="15">
      <c r="A21" s="12"/>
      <c r="B21" s="18" t="s">
        <v>34</v>
      </c>
      <c r="C21" s="13"/>
      <c r="D21" s="13"/>
      <c r="E21" s="14"/>
      <c r="F21" s="15"/>
      <c r="G21" s="16"/>
      <c r="H21" s="50"/>
    </row>
    <row r="22" spans="1:8" ht="15">
      <c r="A22" s="17"/>
      <c r="B22" s="22" t="s">
        <v>34</v>
      </c>
      <c r="C22" s="19"/>
      <c r="D22" s="19"/>
      <c r="E22" s="20"/>
      <c r="F22" s="20">
        <v>6139.1939159</v>
      </c>
      <c r="G22" s="30">
        <v>30.71</v>
      </c>
      <c r="H22" s="49">
        <v>0.0286</v>
      </c>
    </row>
    <row r="23" spans="1:8" ht="15">
      <c r="A23" s="33"/>
      <c r="B23" s="34" t="s">
        <v>33</v>
      </c>
      <c r="C23" s="35"/>
      <c r="D23" s="35"/>
      <c r="E23" s="43"/>
      <c r="F23" s="36">
        <v>6139.194</v>
      </c>
      <c r="G23" s="37">
        <v>30.71</v>
      </c>
      <c r="H23" s="16"/>
    </row>
    <row r="24" spans="1:8" ht="15">
      <c r="A24" s="24"/>
      <c r="B24" s="27" t="s">
        <v>35</v>
      </c>
      <c r="C24" s="25"/>
      <c r="D24" s="25"/>
      <c r="E24" s="26"/>
      <c r="F24" s="28"/>
      <c r="G24" s="29"/>
      <c r="H24" s="16"/>
    </row>
    <row r="25" spans="1:8" ht="15">
      <c r="A25" s="24"/>
      <c r="B25" s="27" t="s">
        <v>36</v>
      </c>
      <c r="C25" s="25"/>
      <c r="D25" s="25"/>
      <c r="E25" s="26"/>
      <c r="F25" s="20">
        <v>120.98236139999881</v>
      </c>
      <c r="G25" s="30">
        <v>0.60999999999997</v>
      </c>
      <c r="H25" s="16"/>
    </row>
    <row r="26" spans="1:8" ht="15">
      <c r="A26" s="33"/>
      <c r="B26" s="44" t="s">
        <v>33</v>
      </c>
      <c r="C26" s="35"/>
      <c r="D26" s="35"/>
      <c r="E26" s="43"/>
      <c r="F26" s="36">
        <v>120.98236139999881</v>
      </c>
      <c r="G26" s="37">
        <v>0.60999999999997</v>
      </c>
      <c r="H26" s="16"/>
    </row>
    <row r="27" spans="1:8" ht="15">
      <c r="A27" s="45"/>
      <c r="B27" s="47" t="s">
        <v>37</v>
      </c>
      <c r="C27" s="46"/>
      <c r="D27" s="46"/>
      <c r="E27" s="46"/>
      <c r="F27" s="31">
        <v>19989.438</v>
      </c>
      <c r="G27" s="32" t="s">
        <v>38</v>
      </c>
      <c r="H27" s="16"/>
    </row>
    <row r="30" ht="15">
      <c r="A30" t="s">
        <v>103</v>
      </c>
    </row>
    <row r="32" spans="1:7" ht="32.25" customHeight="1">
      <c r="A32" s="54" t="s">
        <v>111</v>
      </c>
      <c r="B32" s="138" t="s">
        <v>112</v>
      </c>
      <c r="C32" s="138"/>
      <c r="D32" s="138"/>
      <c r="E32" s="138"/>
      <c r="F32" s="138"/>
      <c r="G32" s="139"/>
    </row>
  </sheetData>
  <sheetProtection/>
  <mergeCells count="3">
    <mergeCell ref="A2:G2"/>
    <mergeCell ref="A3:G3"/>
    <mergeCell ref="B32:G32"/>
  </mergeCells>
  <conditionalFormatting sqref="C20:D20 C23:E26 F24">
    <cfRule type="cellIs" priority="1" dxfId="28" operator="lessThan" stopIfTrue="1">
      <formula>0</formula>
    </cfRule>
  </conditionalFormatting>
  <conditionalFormatting sqref="G24">
    <cfRule type="cellIs" priority="2" dxfId="28" operator="lessThan" stopIfTrue="1">
      <formula>0</formula>
    </cfRule>
  </conditionalFormatting>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H40"/>
  <sheetViews>
    <sheetView zoomScalePageLayoutView="0" workbookViewId="0" topLeftCell="A1">
      <selection activeCell="A1" sqref="A1"/>
    </sheetView>
  </sheetViews>
  <sheetFormatPr defaultColWidth="9.140625" defaultRowHeight="15"/>
  <cols>
    <col min="1" max="1" width="7.28125" style="0" customWidth="1"/>
    <col min="2" max="2" width="57.8515625" style="0" customWidth="1"/>
    <col min="3" max="3" width="19.28125" style="0" bestFit="1" customWidth="1"/>
    <col min="4" max="4" width="19.28125" style="0" customWidth="1"/>
    <col min="5" max="5" width="20.421875" style="0" customWidth="1"/>
    <col min="6" max="6" width="21.57421875" style="0" customWidth="1"/>
    <col min="7" max="7" width="18.00390625" style="0" customWidth="1"/>
  </cols>
  <sheetData>
    <row r="1" spans="1:7" ht="15">
      <c r="A1" s="10"/>
      <c r="G1" s="11"/>
    </row>
    <row r="2" spans="1:7" ht="15">
      <c r="A2" s="136" t="s">
        <v>134</v>
      </c>
      <c r="B2" s="136"/>
      <c r="C2" s="136"/>
      <c r="D2" s="136"/>
      <c r="E2" s="136"/>
      <c r="F2" s="136"/>
      <c r="G2" s="136"/>
    </row>
    <row r="3" spans="1:7" ht="15">
      <c r="A3" s="137" t="s">
        <v>116</v>
      </c>
      <c r="B3" s="137"/>
      <c r="C3" s="137"/>
      <c r="D3" s="137"/>
      <c r="E3" s="137"/>
      <c r="F3" s="137"/>
      <c r="G3" s="137"/>
    </row>
    <row r="4" spans="1:8" ht="26.25" customHeight="1">
      <c r="A4" s="38" t="s">
        <v>1</v>
      </c>
      <c r="B4" s="39" t="s">
        <v>2</v>
      </c>
      <c r="C4" s="39" t="s">
        <v>3</v>
      </c>
      <c r="D4" s="40" t="s">
        <v>4</v>
      </c>
      <c r="E4" s="40" t="s">
        <v>5</v>
      </c>
      <c r="F4" s="41" t="s">
        <v>6</v>
      </c>
      <c r="G4" s="42" t="s">
        <v>7</v>
      </c>
      <c r="H4" s="42" t="s">
        <v>102</v>
      </c>
    </row>
    <row r="5" spans="1:8" ht="15">
      <c r="A5" s="12"/>
      <c r="B5" s="13"/>
      <c r="C5" s="13"/>
      <c r="D5" s="13"/>
      <c r="E5" s="14"/>
      <c r="F5" s="15"/>
      <c r="G5" s="16"/>
      <c r="H5" s="16"/>
    </row>
    <row r="6" spans="1:8" ht="15">
      <c r="A6" s="17"/>
      <c r="B6" s="18" t="s">
        <v>97</v>
      </c>
      <c r="C6" s="19"/>
      <c r="D6" s="19"/>
      <c r="E6" s="20"/>
      <c r="F6" s="20"/>
      <c r="G6" s="21"/>
      <c r="H6" s="16"/>
    </row>
    <row r="7" spans="1:8" ht="15">
      <c r="A7" s="17">
        <v>1</v>
      </c>
      <c r="B7" s="22" t="s">
        <v>10</v>
      </c>
      <c r="C7" s="19" t="s">
        <v>118</v>
      </c>
      <c r="D7" s="19" t="s">
        <v>66</v>
      </c>
      <c r="E7" s="20">
        <v>200</v>
      </c>
      <c r="F7" s="20">
        <v>2000</v>
      </c>
      <c r="G7" s="30">
        <v>12.21</v>
      </c>
      <c r="H7" s="49">
        <v>0.1425</v>
      </c>
    </row>
    <row r="8" spans="1:8" ht="15">
      <c r="A8" s="17">
        <v>2</v>
      </c>
      <c r="B8" s="22" t="s">
        <v>8</v>
      </c>
      <c r="C8" s="19" t="s">
        <v>117</v>
      </c>
      <c r="D8" s="19" t="s">
        <v>40</v>
      </c>
      <c r="E8" s="20">
        <v>77</v>
      </c>
      <c r="F8" s="20">
        <v>974.8649899</v>
      </c>
      <c r="G8" s="30">
        <v>5.95</v>
      </c>
      <c r="H8" s="49">
        <v>0</v>
      </c>
    </row>
    <row r="9" spans="1:8" ht="15">
      <c r="A9" s="17"/>
      <c r="B9" s="22"/>
      <c r="C9" s="19"/>
      <c r="D9" s="19"/>
      <c r="E9" s="20"/>
      <c r="F9" s="20"/>
      <c r="G9" s="23"/>
      <c r="H9" s="49"/>
    </row>
    <row r="10" spans="1:8" ht="15">
      <c r="A10" s="17"/>
      <c r="B10" s="18" t="s">
        <v>14</v>
      </c>
      <c r="C10" s="22"/>
      <c r="D10" s="22"/>
      <c r="E10" s="22"/>
      <c r="F10" s="22"/>
      <c r="G10" s="22"/>
      <c r="H10" s="49"/>
    </row>
    <row r="11" spans="1:8" ht="15">
      <c r="A11" s="17">
        <v>4</v>
      </c>
      <c r="B11" s="22" t="s">
        <v>46</v>
      </c>
      <c r="C11" s="19" t="s">
        <v>128</v>
      </c>
      <c r="D11" s="19" t="s">
        <v>61</v>
      </c>
      <c r="E11" s="20">
        <v>123</v>
      </c>
      <c r="F11" s="20">
        <v>1230</v>
      </c>
      <c r="G11" s="30">
        <v>7.51</v>
      </c>
      <c r="H11" s="49">
        <v>0.0965</v>
      </c>
    </row>
    <row r="12" spans="1:8" ht="15">
      <c r="A12" s="17">
        <v>5</v>
      </c>
      <c r="B12" s="22" t="s">
        <v>48</v>
      </c>
      <c r="C12" s="19" t="s">
        <v>129</v>
      </c>
      <c r="D12" s="19" t="s">
        <v>67</v>
      </c>
      <c r="E12" s="20">
        <v>100</v>
      </c>
      <c r="F12" s="20">
        <v>438.0000045</v>
      </c>
      <c r="G12" s="30">
        <v>2.67</v>
      </c>
      <c r="H12" s="49">
        <v>0.108</v>
      </c>
    </row>
    <row r="13" spans="1:8" ht="15">
      <c r="A13" s="17">
        <v>6</v>
      </c>
      <c r="B13" s="22" t="s">
        <v>46</v>
      </c>
      <c r="C13" s="19" t="s">
        <v>128</v>
      </c>
      <c r="D13" s="19" t="s">
        <v>51</v>
      </c>
      <c r="E13" s="20">
        <v>43</v>
      </c>
      <c r="F13" s="20">
        <v>430</v>
      </c>
      <c r="G13" s="30">
        <v>2.62</v>
      </c>
      <c r="H13" s="49">
        <v>0.0965</v>
      </c>
    </row>
    <row r="14" spans="1:8" ht="15">
      <c r="A14" s="17">
        <v>7</v>
      </c>
      <c r="B14" s="22" t="s">
        <v>99</v>
      </c>
      <c r="C14" s="19" t="s">
        <v>89</v>
      </c>
      <c r="D14" s="19" t="s">
        <v>17</v>
      </c>
      <c r="E14" s="20">
        <v>146</v>
      </c>
      <c r="F14" s="20">
        <v>289.5062044</v>
      </c>
      <c r="G14" s="30">
        <v>1.77</v>
      </c>
      <c r="H14" s="49">
        <v>0</v>
      </c>
    </row>
    <row r="15" spans="1:8" ht="15">
      <c r="A15" s="17">
        <v>8</v>
      </c>
      <c r="B15" s="22" t="s">
        <v>18</v>
      </c>
      <c r="C15" s="48" t="s">
        <v>90</v>
      </c>
      <c r="D15" s="19" t="s">
        <v>19</v>
      </c>
      <c r="E15" s="20">
        <v>165</v>
      </c>
      <c r="F15" s="20">
        <v>206.25</v>
      </c>
      <c r="G15" s="30">
        <v>1.26</v>
      </c>
      <c r="H15" s="49">
        <v>0.135</v>
      </c>
    </row>
    <row r="16" spans="1:8" ht="15">
      <c r="A16" s="17">
        <v>9</v>
      </c>
      <c r="B16" s="22" t="s">
        <v>46</v>
      </c>
      <c r="C16" s="19" t="s">
        <v>128</v>
      </c>
      <c r="D16" s="19" t="s">
        <v>50</v>
      </c>
      <c r="E16" s="20">
        <v>8</v>
      </c>
      <c r="F16" s="20">
        <v>80</v>
      </c>
      <c r="G16" s="30">
        <v>0.49</v>
      </c>
      <c r="H16" s="49">
        <v>0.0965</v>
      </c>
    </row>
    <row r="17" spans="1:8" ht="15">
      <c r="A17" s="17">
        <v>10</v>
      </c>
      <c r="B17" s="22" t="s">
        <v>58</v>
      </c>
      <c r="C17" s="19" t="s">
        <v>132</v>
      </c>
      <c r="D17" s="19" t="s">
        <v>59</v>
      </c>
      <c r="E17" s="20">
        <v>100</v>
      </c>
      <c r="F17" s="20">
        <v>59.5483562</v>
      </c>
      <c r="G17" s="30">
        <v>0.36</v>
      </c>
      <c r="H17" s="49">
        <v>0.16</v>
      </c>
    </row>
    <row r="18" spans="1:8" ht="15">
      <c r="A18" s="17">
        <v>11</v>
      </c>
      <c r="B18" s="22" t="s">
        <v>46</v>
      </c>
      <c r="C18" s="19" t="s">
        <v>128</v>
      </c>
      <c r="D18" s="19" t="s">
        <v>47</v>
      </c>
      <c r="E18" s="20">
        <v>4</v>
      </c>
      <c r="F18" s="20">
        <v>40</v>
      </c>
      <c r="G18" s="30">
        <v>0.24</v>
      </c>
      <c r="H18" s="49">
        <v>0.0965</v>
      </c>
    </row>
    <row r="19" spans="1:8" ht="15">
      <c r="A19" s="17">
        <v>12</v>
      </c>
      <c r="B19" s="22" t="s">
        <v>56</v>
      </c>
      <c r="C19" s="19" t="s">
        <v>95</v>
      </c>
      <c r="D19" s="19" t="s">
        <v>60</v>
      </c>
      <c r="E19" s="20">
        <v>1.5</v>
      </c>
      <c r="F19" s="20">
        <v>15</v>
      </c>
      <c r="G19" s="30">
        <v>0.09</v>
      </c>
      <c r="H19" s="49">
        <v>0.135</v>
      </c>
    </row>
    <row r="20" spans="1:8" ht="15">
      <c r="A20" s="17"/>
      <c r="B20" s="22"/>
      <c r="C20" s="19"/>
      <c r="D20" s="19"/>
      <c r="E20" s="20"/>
      <c r="F20" s="20"/>
      <c r="G20" s="30"/>
      <c r="H20" s="49"/>
    </row>
    <row r="21" spans="1:8" ht="15">
      <c r="A21" s="17"/>
      <c r="B21" s="18" t="s">
        <v>98</v>
      </c>
      <c r="C21" s="19"/>
      <c r="D21" s="19"/>
      <c r="E21" s="20"/>
      <c r="F21" s="20"/>
      <c r="G21" s="30"/>
      <c r="H21" s="49"/>
    </row>
    <row r="22" spans="1:8" ht="15">
      <c r="A22" s="17">
        <v>13</v>
      </c>
      <c r="B22" s="22" t="s">
        <v>125</v>
      </c>
      <c r="C22" s="19" t="s">
        <v>22</v>
      </c>
      <c r="D22" s="19" t="s">
        <v>26</v>
      </c>
      <c r="E22" s="20">
        <v>80</v>
      </c>
      <c r="F22" s="20">
        <v>394.9606867</v>
      </c>
      <c r="G22" s="30">
        <v>2.41</v>
      </c>
      <c r="H22" s="49">
        <v>0.0455</v>
      </c>
    </row>
    <row r="23" spans="1:8" ht="15">
      <c r="A23" s="17">
        <v>14</v>
      </c>
      <c r="B23" s="22" t="s">
        <v>24</v>
      </c>
      <c r="C23" s="19" t="s">
        <v>22</v>
      </c>
      <c r="D23" s="19" t="s">
        <v>32</v>
      </c>
      <c r="E23" s="20">
        <v>79</v>
      </c>
      <c r="F23" s="20">
        <v>394.6013522</v>
      </c>
      <c r="G23" s="30">
        <v>2.41</v>
      </c>
      <c r="H23" s="49">
        <v>0.0765</v>
      </c>
    </row>
    <row r="24" spans="1:8" ht="15">
      <c r="A24" s="17">
        <v>15</v>
      </c>
      <c r="B24" s="22" t="s">
        <v>85</v>
      </c>
      <c r="C24" s="19" t="s">
        <v>22</v>
      </c>
      <c r="D24" s="19" t="s">
        <v>31</v>
      </c>
      <c r="E24" s="20">
        <v>75</v>
      </c>
      <c r="F24" s="20">
        <v>374.034336</v>
      </c>
      <c r="G24" s="30">
        <v>2.28</v>
      </c>
      <c r="H24" s="49">
        <v>0.0536</v>
      </c>
    </row>
    <row r="25" spans="1:8" ht="15">
      <c r="A25" s="17">
        <v>16</v>
      </c>
      <c r="B25" s="22" t="s">
        <v>27</v>
      </c>
      <c r="C25" s="19" t="s">
        <v>28</v>
      </c>
      <c r="D25" s="19" t="s">
        <v>29</v>
      </c>
      <c r="E25" s="20">
        <v>72</v>
      </c>
      <c r="F25" s="20">
        <v>358.5944153</v>
      </c>
      <c r="G25" s="30">
        <v>2.19</v>
      </c>
      <c r="H25" s="49">
        <v>0.0525</v>
      </c>
    </row>
    <row r="26" spans="1:8" ht="15">
      <c r="A26" s="17"/>
      <c r="B26" s="22"/>
      <c r="C26" s="19"/>
      <c r="D26" s="19"/>
      <c r="E26" s="20"/>
      <c r="F26" s="20"/>
      <c r="G26" s="30"/>
      <c r="H26" s="16"/>
    </row>
    <row r="27" spans="1:8" ht="15">
      <c r="A27" s="17"/>
      <c r="B27" s="18"/>
      <c r="C27" s="19"/>
      <c r="D27" s="19"/>
      <c r="E27" s="20"/>
      <c r="F27" s="20"/>
      <c r="G27" s="30"/>
      <c r="H27" s="16"/>
    </row>
    <row r="28" spans="1:8" ht="15">
      <c r="A28" s="33"/>
      <c r="B28" s="34" t="s">
        <v>33</v>
      </c>
      <c r="C28" s="35"/>
      <c r="D28" s="35"/>
      <c r="E28" s="36">
        <v>0</v>
      </c>
      <c r="F28" s="36">
        <v>7285.3603452</v>
      </c>
      <c r="G28" s="37">
        <v>44.459999999999994</v>
      </c>
      <c r="H28" s="16"/>
    </row>
    <row r="29" spans="1:8" ht="15">
      <c r="A29" s="12"/>
      <c r="B29" s="18" t="s">
        <v>34</v>
      </c>
      <c r="C29" s="13"/>
      <c r="D29" s="13"/>
      <c r="E29" s="14"/>
      <c r="F29" s="15"/>
      <c r="G29" s="16"/>
      <c r="H29" s="16"/>
    </row>
    <row r="30" spans="1:8" ht="15">
      <c r="A30" s="17"/>
      <c r="B30" s="22" t="s">
        <v>34</v>
      </c>
      <c r="C30" s="19"/>
      <c r="D30" s="19"/>
      <c r="E30" s="20"/>
      <c r="F30" s="20">
        <v>8522.0994767</v>
      </c>
      <c r="G30" s="30">
        <v>52.01</v>
      </c>
      <c r="H30" s="58">
        <v>0.0286</v>
      </c>
    </row>
    <row r="31" spans="1:8" ht="15">
      <c r="A31" s="33"/>
      <c r="B31" s="34" t="s">
        <v>33</v>
      </c>
      <c r="C31" s="35"/>
      <c r="D31" s="35"/>
      <c r="E31" s="43"/>
      <c r="F31" s="36">
        <v>8522.099</v>
      </c>
      <c r="G31" s="37">
        <v>52.01</v>
      </c>
      <c r="H31" s="16"/>
    </row>
    <row r="32" spans="1:8" ht="15">
      <c r="A32" s="24"/>
      <c r="B32" s="27" t="s">
        <v>35</v>
      </c>
      <c r="C32" s="25"/>
      <c r="D32" s="25"/>
      <c r="E32" s="26"/>
      <c r="F32" s="28"/>
      <c r="G32" s="29"/>
      <c r="H32" s="16"/>
    </row>
    <row r="33" spans="1:8" ht="15">
      <c r="A33" s="24"/>
      <c r="B33" s="27" t="s">
        <v>36</v>
      </c>
      <c r="C33" s="25"/>
      <c r="D33" s="25"/>
      <c r="E33" s="26"/>
      <c r="F33" s="20">
        <v>578.9941973000012</v>
      </c>
      <c r="G33" s="30">
        <v>3.530000000000003</v>
      </c>
      <c r="H33" s="16"/>
    </row>
    <row r="34" spans="1:8" ht="15">
      <c r="A34" s="33"/>
      <c r="B34" s="44" t="s">
        <v>33</v>
      </c>
      <c r="C34" s="35"/>
      <c r="D34" s="35"/>
      <c r="E34" s="43"/>
      <c r="F34" s="36">
        <v>578.9941973000012</v>
      </c>
      <c r="G34" s="37">
        <v>3.530000000000003</v>
      </c>
      <c r="H34" s="16"/>
    </row>
    <row r="35" spans="1:8" ht="15">
      <c r="A35" s="45"/>
      <c r="B35" s="47" t="s">
        <v>37</v>
      </c>
      <c r="C35" s="46"/>
      <c r="D35" s="46"/>
      <c r="E35" s="46"/>
      <c r="F35" s="31">
        <v>16386.454</v>
      </c>
      <c r="G35" s="32" t="s">
        <v>38</v>
      </c>
      <c r="H35" s="16"/>
    </row>
    <row r="38" ht="15">
      <c r="A38" t="s">
        <v>103</v>
      </c>
    </row>
    <row r="40" spans="1:7" ht="30" customHeight="1">
      <c r="A40" s="54" t="s">
        <v>111</v>
      </c>
      <c r="B40" s="138" t="s">
        <v>112</v>
      </c>
      <c r="C40" s="138"/>
      <c r="D40" s="138"/>
      <c r="E40" s="138"/>
      <c r="F40" s="138"/>
      <c r="G40" s="139"/>
    </row>
  </sheetData>
  <sheetProtection/>
  <mergeCells count="3">
    <mergeCell ref="A2:G2"/>
    <mergeCell ref="A3:G3"/>
    <mergeCell ref="B40:G40"/>
  </mergeCells>
  <conditionalFormatting sqref="C28:D28 C31:E34 F32">
    <cfRule type="cellIs" priority="1" dxfId="28" operator="lessThan" stopIfTrue="1">
      <formula>0</formula>
    </cfRule>
  </conditionalFormatting>
  <conditionalFormatting sqref="G32">
    <cfRule type="cellIs" priority="2" dxfId="28" operator="lessThan" stopIfTrue="1">
      <formula>0</formula>
    </cfRule>
  </conditionalFormatting>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H35"/>
  <sheetViews>
    <sheetView zoomScalePageLayoutView="0" workbookViewId="0" topLeftCell="A1">
      <selection activeCell="B10" sqref="B10"/>
    </sheetView>
  </sheetViews>
  <sheetFormatPr defaultColWidth="9.140625" defaultRowHeight="15"/>
  <cols>
    <col min="1" max="1" width="7.28125" style="0" customWidth="1"/>
    <col min="2" max="2" width="57.8515625" style="0" customWidth="1"/>
    <col min="3" max="3" width="19.28125" style="0" bestFit="1" customWidth="1"/>
    <col min="4" max="4" width="19.28125" style="0" customWidth="1"/>
    <col min="5" max="5" width="20.421875" style="0" customWidth="1"/>
    <col min="6" max="6" width="21.57421875" style="0" customWidth="1"/>
    <col min="7" max="7" width="18.00390625" style="0" customWidth="1"/>
  </cols>
  <sheetData>
    <row r="1" spans="1:7" ht="15">
      <c r="A1" s="10"/>
      <c r="G1" s="11"/>
    </row>
    <row r="2" spans="1:7" ht="15">
      <c r="A2" s="136" t="s">
        <v>135</v>
      </c>
      <c r="B2" s="136"/>
      <c r="C2" s="136"/>
      <c r="D2" s="136"/>
      <c r="E2" s="136"/>
      <c r="F2" s="136"/>
      <c r="G2" s="136"/>
    </row>
    <row r="3" spans="1:7" ht="15">
      <c r="A3" s="137" t="s">
        <v>116</v>
      </c>
      <c r="B3" s="137"/>
      <c r="C3" s="137"/>
      <c r="D3" s="137"/>
      <c r="E3" s="137"/>
      <c r="F3" s="137"/>
      <c r="G3" s="137"/>
    </row>
    <row r="4" spans="1:8" ht="26.25" customHeight="1">
      <c r="A4" s="38" t="s">
        <v>1</v>
      </c>
      <c r="B4" s="39" t="s">
        <v>2</v>
      </c>
      <c r="C4" s="39" t="s">
        <v>3</v>
      </c>
      <c r="D4" s="40" t="s">
        <v>4</v>
      </c>
      <c r="E4" s="40" t="s">
        <v>5</v>
      </c>
      <c r="F4" s="41" t="s">
        <v>6</v>
      </c>
      <c r="G4" s="42" t="s">
        <v>7</v>
      </c>
      <c r="H4" s="42" t="s">
        <v>102</v>
      </c>
    </row>
    <row r="5" spans="1:8" ht="15">
      <c r="A5" s="12"/>
      <c r="B5" s="13"/>
      <c r="C5" s="13"/>
      <c r="D5" s="13"/>
      <c r="E5" s="14"/>
      <c r="F5" s="15"/>
      <c r="G5" s="16"/>
      <c r="H5" s="16"/>
    </row>
    <row r="6" spans="1:8" ht="15">
      <c r="A6" s="17"/>
      <c r="B6" s="18" t="s">
        <v>97</v>
      </c>
      <c r="C6" s="19"/>
      <c r="D6" s="19"/>
      <c r="E6" s="20"/>
      <c r="F6" s="20"/>
      <c r="G6" s="21"/>
      <c r="H6" s="16"/>
    </row>
    <row r="7" spans="1:8" ht="15">
      <c r="A7" s="17">
        <v>1</v>
      </c>
      <c r="B7" s="22" t="s">
        <v>12</v>
      </c>
      <c r="C7" s="19" t="s">
        <v>136</v>
      </c>
      <c r="D7" s="19" t="s">
        <v>39</v>
      </c>
      <c r="E7" s="20">
        <v>340000</v>
      </c>
      <c r="F7" s="20">
        <v>3400</v>
      </c>
      <c r="G7" s="30">
        <v>17.99</v>
      </c>
      <c r="H7" s="49">
        <v>0.1175</v>
      </c>
    </row>
    <row r="8" spans="1:8" ht="15">
      <c r="A8" s="17">
        <v>2</v>
      </c>
      <c r="B8" s="22" t="s">
        <v>8</v>
      </c>
      <c r="C8" s="19" t="s">
        <v>117</v>
      </c>
      <c r="D8" s="19" t="s">
        <v>40</v>
      </c>
      <c r="E8" s="20">
        <v>125</v>
      </c>
      <c r="F8" s="20">
        <v>1582.5730356</v>
      </c>
      <c r="G8" s="30">
        <v>8.38</v>
      </c>
      <c r="H8" s="49">
        <v>0</v>
      </c>
    </row>
    <row r="9" spans="1:8" ht="15">
      <c r="A9" s="17"/>
      <c r="B9" s="22"/>
      <c r="C9" s="19"/>
      <c r="D9" s="19"/>
      <c r="E9" s="20"/>
      <c r="F9" s="20"/>
      <c r="G9" s="23"/>
      <c r="H9" s="49"/>
    </row>
    <row r="10" spans="1:8" ht="15">
      <c r="A10" s="17"/>
      <c r="B10" s="18" t="s">
        <v>14</v>
      </c>
      <c r="C10" s="22"/>
      <c r="D10" s="22"/>
      <c r="E10" s="22"/>
      <c r="F10" s="22"/>
      <c r="G10" s="22"/>
      <c r="H10" s="49"/>
    </row>
    <row r="11" spans="1:8" ht="15">
      <c r="A11" s="17">
        <v>4</v>
      </c>
      <c r="B11" s="22" t="s">
        <v>48</v>
      </c>
      <c r="C11" s="19" t="s">
        <v>129</v>
      </c>
      <c r="D11" s="19" t="s">
        <v>63</v>
      </c>
      <c r="E11" s="20">
        <v>410</v>
      </c>
      <c r="F11" s="20">
        <v>4094.65798</v>
      </c>
      <c r="G11" s="30">
        <v>21.67</v>
      </c>
      <c r="H11" s="49">
        <v>0.108</v>
      </c>
    </row>
    <row r="12" spans="1:8" ht="15">
      <c r="A12" s="17">
        <v>5</v>
      </c>
      <c r="B12" s="22" t="s">
        <v>42</v>
      </c>
      <c r="C12" s="19" t="s">
        <v>127</v>
      </c>
      <c r="D12" s="19" t="s">
        <v>64</v>
      </c>
      <c r="E12" s="20">
        <v>160</v>
      </c>
      <c r="F12" s="20">
        <v>1600</v>
      </c>
      <c r="G12" s="30">
        <v>8.47</v>
      </c>
      <c r="H12" s="49">
        <v>0.1043</v>
      </c>
    </row>
    <row r="13" spans="1:8" ht="15">
      <c r="A13" s="17">
        <v>6</v>
      </c>
      <c r="B13" s="22" t="s">
        <v>42</v>
      </c>
      <c r="C13" s="19" t="s">
        <v>127</v>
      </c>
      <c r="D13" s="19" t="s">
        <v>55</v>
      </c>
      <c r="E13" s="20">
        <v>100</v>
      </c>
      <c r="F13" s="20">
        <v>1000</v>
      </c>
      <c r="G13" s="30">
        <v>5.29</v>
      </c>
      <c r="H13" s="49">
        <v>0.1043</v>
      </c>
    </row>
    <row r="14" spans="1:8" ht="15">
      <c r="A14" s="17">
        <v>7</v>
      </c>
      <c r="B14" s="22" t="s">
        <v>46</v>
      </c>
      <c r="C14" s="19" t="s">
        <v>128</v>
      </c>
      <c r="D14" s="19" t="s">
        <v>51</v>
      </c>
      <c r="E14" s="20">
        <v>43</v>
      </c>
      <c r="F14" s="20">
        <v>430</v>
      </c>
      <c r="G14" s="30">
        <v>2.28</v>
      </c>
      <c r="H14" s="49">
        <v>0.0965</v>
      </c>
    </row>
    <row r="15" spans="1:8" ht="15">
      <c r="A15" s="17">
        <v>8</v>
      </c>
      <c r="B15" s="22" t="s">
        <v>46</v>
      </c>
      <c r="C15" s="19" t="s">
        <v>128</v>
      </c>
      <c r="D15" s="19" t="s">
        <v>50</v>
      </c>
      <c r="E15" s="20">
        <v>24</v>
      </c>
      <c r="F15" s="20">
        <v>240</v>
      </c>
      <c r="G15" s="30">
        <v>1.27</v>
      </c>
      <c r="H15" s="49">
        <v>0.0965</v>
      </c>
    </row>
    <row r="16" spans="1:8" ht="15">
      <c r="A16" s="17">
        <v>9</v>
      </c>
      <c r="B16" s="22" t="s">
        <v>58</v>
      </c>
      <c r="C16" s="19" t="s">
        <v>132</v>
      </c>
      <c r="D16" s="19" t="s">
        <v>59</v>
      </c>
      <c r="E16" s="20">
        <v>100</v>
      </c>
      <c r="F16" s="20">
        <v>59.5483562</v>
      </c>
      <c r="G16" s="30">
        <v>0.32</v>
      </c>
      <c r="H16" s="49">
        <v>0.16</v>
      </c>
    </row>
    <row r="17" spans="1:8" ht="15">
      <c r="A17" s="17">
        <v>10</v>
      </c>
      <c r="B17" s="22" t="s">
        <v>18</v>
      </c>
      <c r="C17" s="48" t="s">
        <v>90</v>
      </c>
      <c r="D17" s="19" t="s">
        <v>19</v>
      </c>
      <c r="E17" s="20">
        <v>24</v>
      </c>
      <c r="F17" s="20">
        <v>30</v>
      </c>
      <c r="G17" s="30">
        <v>0.16</v>
      </c>
      <c r="H17" s="49">
        <v>0.135</v>
      </c>
    </row>
    <row r="18" spans="1:8" ht="15">
      <c r="A18" s="17"/>
      <c r="B18" s="22"/>
      <c r="C18" s="19"/>
      <c r="D18" s="19"/>
      <c r="E18" s="20"/>
      <c r="F18" s="20"/>
      <c r="G18" s="30"/>
      <c r="H18" s="49"/>
    </row>
    <row r="19" spans="1:8" ht="15">
      <c r="A19" s="17"/>
      <c r="B19" s="18" t="s">
        <v>98</v>
      </c>
      <c r="C19" s="19"/>
      <c r="D19" s="19"/>
      <c r="E19" s="20"/>
      <c r="F19" s="20"/>
      <c r="G19" s="30"/>
      <c r="H19" s="49"/>
    </row>
    <row r="20" spans="1:8" ht="15">
      <c r="A20" s="17">
        <v>11</v>
      </c>
      <c r="B20" s="22" t="s">
        <v>125</v>
      </c>
      <c r="C20" s="19" t="s">
        <v>22</v>
      </c>
      <c r="D20" s="19" t="s">
        <v>26</v>
      </c>
      <c r="E20" s="20">
        <v>78</v>
      </c>
      <c r="F20" s="20">
        <v>385.0866695</v>
      </c>
      <c r="G20" s="30">
        <v>2.04</v>
      </c>
      <c r="H20" s="49">
        <v>0.0455</v>
      </c>
    </row>
    <row r="21" spans="1:8" ht="15">
      <c r="A21" s="17">
        <v>12</v>
      </c>
      <c r="B21" s="22" t="s">
        <v>27</v>
      </c>
      <c r="C21" s="19" t="s">
        <v>28</v>
      </c>
      <c r="D21" s="19" t="s">
        <v>29</v>
      </c>
      <c r="E21" s="20">
        <v>42</v>
      </c>
      <c r="F21" s="20">
        <v>209.1800756</v>
      </c>
      <c r="G21" s="30">
        <v>1.11</v>
      </c>
      <c r="H21" s="49">
        <v>0.0525</v>
      </c>
    </row>
    <row r="22" spans="1:8" ht="15">
      <c r="A22" s="17">
        <v>13</v>
      </c>
      <c r="B22" s="22" t="s">
        <v>24</v>
      </c>
      <c r="C22" s="19" t="s">
        <v>22</v>
      </c>
      <c r="D22" s="19" t="s">
        <v>32</v>
      </c>
      <c r="E22" s="20">
        <v>42</v>
      </c>
      <c r="F22" s="20">
        <v>209.7880607</v>
      </c>
      <c r="G22" s="30">
        <v>1.11</v>
      </c>
      <c r="H22" s="49">
        <v>0.0765</v>
      </c>
    </row>
    <row r="23" spans="1:8" ht="15">
      <c r="A23" s="17">
        <v>14</v>
      </c>
      <c r="B23" s="22" t="s">
        <v>85</v>
      </c>
      <c r="C23" s="19" t="s">
        <v>22</v>
      </c>
      <c r="D23" s="19" t="s">
        <v>31</v>
      </c>
      <c r="E23" s="20">
        <v>39</v>
      </c>
      <c r="F23" s="20">
        <v>194.497855</v>
      </c>
      <c r="G23" s="30">
        <v>1.03</v>
      </c>
      <c r="H23" s="49">
        <v>0.0536</v>
      </c>
    </row>
    <row r="24" spans="1:8" ht="15">
      <c r="A24" s="17"/>
      <c r="B24" s="22"/>
      <c r="C24" s="19"/>
      <c r="D24" s="19"/>
      <c r="E24" s="20"/>
      <c r="F24" s="20"/>
      <c r="G24" s="30"/>
      <c r="H24" s="49"/>
    </row>
    <row r="25" spans="1:8" ht="15">
      <c r="A25" s="33"/>
      <c r="B25" s="34" t="s">
        <v>33</v>
      </c>
      <c r="C25" s="35"/>
      <c r="D25" s="35"/>
      <c r="E25" s="36">
        <v>0</v>
      </c>
      <c r="F25" s="36">
        <v>13435.3320326</v>
      </c>
      <c r="G25" s="37">
        <v>71.12</v>
      </c>
      <c r="H25" s="49"/>
    </row>
    <row r="26" spans="1:8" ht="15">
      <c r="A26" s="12"/>
      <c r="B26" s="18" t="s">
        <v>34</v>
      </c>
      <c r="C26" s="13"/>
      <c r="D26" s="13"/>
      <c r="E26" s="14"/>
      <c r="F26" s="15"/>
      <c r="G26" s="16"/>
      <c r="H26" s="49"/>
    </row>
    <row r="27" spans="1:8" ht="15">
      <c r="A27" s="17"/>
      <c r="B27" s="22" t="s">
        <v>34</v>
      </c>
      <c r="C27" s="19"/>
      <c r="D27" s="19"/>
      <c r="E27" s="20"/>
      <c r="F27" s="20">
        <v>5353.9043385</v>
      </c>
      <c r="G27" s="30">
        <v>28.34</v>
      </c>
      <c r="H27" s="49">
        <v>0.0286</v>
      </c>
    </row>
    <row r="28" spans="1:8" ht="15">
      <c r="A28" s="33"/>
      <c r="B28" s="34" t="s">
        <v>33</v>
      </c>
      <c r="C28" s="35"/>
      <c r="D28" s="35"/>
      <c r="E28" s="43"/>
      <c r="F28" s="36">
        <v>5353.904</v>
      </c>
      <c r="G28" s="37">
        <v>28.34</v>
      </c>
      <c r="H28" s="16"/>
    </row>
    <row r="29" spans="1:8" ht="15">
      <c r="A29" s="24"/>
      <c r="B29" s="27" t="s">
        <v>35</v>
      </c>
      <c r="C29" s="25"/>
      <c r="D29" s="25"/>
      <c r="E29" s="26"/>
      <c r="F29" s="28"/>
      <c r="G29" s="29"/>
      <c r="H29" s="16"/>
    </row>
    <row r="30" spans="1:8" ht="15">
      <c r="A30" s="24"/>
      <c r="B30" s="27" t="s">
        <v>36</v>
      </c>
      <c r="C30" s="25"/>
      <c r="D30" s="25"/>
      <c r="E30" s="26"/>
      <c r="F30" s="20">
        <v>105.4785016000001</v>
      </c>
      <c r="G30" s="30">
        <v>0.540000000000002</v>
      </c>
      <c r="H30" s="16"/>
    </row>
    <row r="31" spans="1:8" ht="15">
      <c r="A31" s="33"/>
      <c r="B31" s="44" t="s">
        <v>33</v>
      </c>
      <c r="C31" s="35"/>
      <c r="D31" s="35"/>
      <c r="E31" s="43"/>
      <c r="F31" s="36">
        <v>105.4785016000001</v>
      </c>
      <c r="G31" s="37">
        <v>0.540000000000002</v>
      </c>
      <c r="H31" s="16"/>
    </row>
    <row r="32" spans="1:8" ht="15">
      <c r="A32" s="45"/>
      <c r="B32" s="47" t="s">
        <v>37</v>
      </c>
      <c r="C32" s="46"/>
      <c r="D32" s="46"/>
      <c r="E32" s="46"/>
      <c r="F32" s="31">
        <v>18894.715</v>
      </c>
      <c r="G32" s="32" t="s">
        <v>38</v>
      </c>
      <c r="H32" s="16"/>
    </row>
    <row r="35" spans="1:7" ht="30.75" customHeight="1">
      <c r="A35" s="54" t="s">
        <v>111</v>
      </c>
      <c r="B35" s="138" t="s">
        <v>112</v>
      </c>
      <c r="C35" s="138"/>
      <c r="D35" s="138"/>
      <c r="E35" s="138"/>
      <c r="F35" s="138"/>
      <c r="G35" s="139"/>
    </row>
  </sheetData>
  <sheetProtection/>
  <mergeCells count="3">
    <mergeCell ref="A2:G2"/>
    <mergeCell ref="A3:G3"/>
    <mergeCell ref="B35:G35"/>
  </mergeCells>
  <conditionalFormatting sqref="C25:D25 C28:E31 F29">
    <cfRule type="cellIs" priority="1" dxfId="28" operator="lessThan" stopIfTrue="1">
      <formula>0</formula>
    </cfRule>
  </conditionalFormatting>
  <conditionalFormatting sqref="G29">
    <cfRule type="cellIs" priority="2" dxfId="28" operator="lessThan" stopIfTrue="1">
      <formula>0</formula>
    </cfRule>
  </conditionalFormatting>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B9"/>
  <sheetViews>
    <sheetView zoomScalePageLayoutView="0" workbookViewId="0" topLeftCell="A1">
      <selection activeCell="A1" sqref="A1"/>
    </sheetView>
  </sheetViews>
  <sheetFormatPr defaultColWidth="9.140625" defaultRowHeight="15"/>
  <cols>
    <col min="1" max="1" width="39.140625" style="59" bestFit="1" customWidth="1"/>
    <col min="2" max="2" width="15.8515625" style="59" bestFit="1" customWidth="1"/>
    <col min="3" max="16384" width="9.140625" style="59" customWidth="1"/>
  </cols>
  <sheetData>
    <row r="1" spans="1:2" ht="15.75" customHeight="1" thickBot="1">
      <c r="A1" s="185" t="s">
        <v>279</v>
      </c>
      <c r="B1" s="186" t="s">
        <v>362</v>
      </c>
    </row>
    <row r="2" spans="1:2" ht="15.75" thickBot="1">
      <c r="A2" s="187" t="s">
        <v>300</v>
      </c>
      <c r="B2" s="188">
        <v>3526978472.41</v>
      </c>
    </row>
    <row r="3" spans="1:2" ht="15.75" thickBot="1">
      <c r="A3" s="187" t="s">
        <v>302</v>
      </c>
      <c r="B3" s="188">
        <v>4174634401.21</v>
      </c>
    </row>
    <row r="4" spans="1:2" ht="15.75" thickBot="1">
      <c r="A4" s="187" t="s">
        <v>303</v>
      </c>
      <c r="B4" s="188">
        <v>1288148527.46</v>
      </c>
    </row>
    <row r="5" spans="1:2" ht="15.75" thickBot="1">
      <c r="A5" s="187" t="s">
        <v>304</v>
      </c>
      <c r="B5" s="188">
        <v>2362270790.48</v>
      </c>
    </row>
    <row r="6" spans="1:2" ht="15.75" thickBot="1">
      <c r="A6" s="187" t="s">
        <v>305</v>
      </c>
      <c r="B6" s="188">
        <v>1998943769.72</v>
      </c>
    </row>
    <row r="7" spans="1:2" ht="15.75" thickBot="1">
      <c r="A7" s="187" t="s">
        <v>306</v>
      </c>
      <c r="B7" s="188">
        <v>1638645401.92</v>
      </c>
    </row>
    <row r="8" spans="1:2" ht="15.75" thickBot="1">
      <c r="A8" s="187" t="s">
        <v>307</v>
      </c>
      <c r="B8" s="188">
        <v>1889471487.27</v>
      </c>
    </row>
    <row r="9" spans="1:2" ht="15">
      <c r="A9" s="187" t="s">
        <v>208</v>
      </c>
      <c r="B9" s="188">
        <v>16879092850.47</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5"/>
  <cols>
    <col min="1" max="1" width="128.7109375" style="59" bestFit="1" customWidth="1"/>
    <col min="2" max="16384" width="9.140625" style="59" customWidth="1"/>
  </cols>
  <sheetData>
    <row r="1" ht="15">
      <c r="A1" s="189" t="s">
        <v>363</v>
      </c>
    </row>
    <row r="2" ht="15">
      <c r="A2" s="59" t="s">
        <v>364</v>
      </c>
    </row>
    <row r="3" ht="15">
      <c r="A3" s="59" t="s">
        <v>365</v>
      </c>
    </row>
    <row r="5" ht="15">
      <c r="A5" s="189" t="s">
        <v>366</v>
      </c>
    </row>
    <row r="6" ht="15">
      <c r="A6" s="59" t="s">
        <v>364</v>
      </c>
    </row>
    <row r="7" ht="15">
      <c r="A7" s="59" t="s">
        <v>365</v>
      </c>
    </row>
    <row r="9" ht="15">
      <c r="A9" s="189" t="s">
        <v>367</v>
      </c>
    </row>
    <row r="10" ht="15">
      <c r="A10" s="59" t="s">
        <v>364</v>
      </c>
    </row>
    <row r="11" ht="15">
      <c r="A11" s="59" t="s">
        <v>365</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5:F115"/>
  <sheetViews>
    <sheetView zoomScalePageLayoutView="0" workbookViewId="0" topLeftCell="A1">
      <selection activeCell="B1" sqref="B1"/>
    </sheetView>
  </sheetViews>
  <sheetFormatPr defaultColWidth="9.140625" defaultRowHeight="15"/>
  <cols>
    <col min="1" max="1" width="7.421875" style="59" bestFit="1" customWidth="1"/>
    <col min="2" max="2" width="48.00390625" style="59" bestFit="1" customWidth="1"/>
    <col min="3" max="3" width="15.140625" style="59" bestFit="1" customWidth="1"/>
    <col min="4" max="4" width="9.00390625" style="59" bestFit="1" customWidth="1"/>
    <col min="5" max="5" width="25.00390625" style="59" customWidth="1"/>
    <col min="6" max="6" width="19.7109375" style="59" customWidth="1"/>
    <col min="7" max="16384" width="9.140625" style="59" customWidth="1"/>
  </cols>
  <sheetData>
    <row r="1" ht="15"/>
    <row r="2" ht="15"/>
    <row r="3" ht="15"/>
    <row r="4" ht="15"/>
    <row r="5" spans="1:6" ht="15.75" customHeight="1">
      <c r="A5" s="190" t="s">
        <v>368</v>
      </c>
      <c r="B5" s="190"/>
      <c r="C5" s="190"/>
      <c r="D5" s="190"/>
      <c r="E5" s="190"/>
      <c r="F5" s="190"/>
    </row>
    <row r="6" spans="1:6" ht="15.75" customHeight="1">
      <c r="A6" s="191"/>
      <c r="B6" s="191"/>
      <c r="C6" s="191"/>
      <c r="D6" s="191"/>
      <c r="E6" s="191"/>
      <c r="F6" s="191"/>
    </row>
    <row r="7" spans="1:6" ht="15.75" customHeight="1">
      <c r="A7" s="192" t="s">
        <v>369</v>
      </c>
      <c r="B7" s="192"/>
      <c r="C7" s="192"/>
      <c r="D7" s="192"/>
      <c r="E7" s="192"/>
      <c r="F7" s="192"/>
    </row>
    <row r="8" spans="1:6" ht="15.75" customHeight="1">
      <c r="A8" s="193"/>
      <c r="B8" s="193"/>
      <c r="C8" s="193"/>
      <c r="D8" s="193"/>
      <c r="E8" s="193"/>
      <c r="F8" s="193"/>
    </row>
    <row r="9" spans="1:6" ht="15">
      <c r="A9" s="194" t="s">
        <v>300</v>
      </c>
      <c r="B9" s="195"/>
      <c r="C9" s="195"/>
      <c r="D9" s="195"/>
      <c r="E9" s="195"/>
      <c r="F9" s="196"/>
    </row>
    <row r="10" spans="1:6" ht="27" customHeight="1">
      <c r="A10" s="197" t="s">
        <v>1</v>
      </c>
      <c r="B10" s="198" t="s">
        <v>370</v>
      </c>
      <c r="C10" s="198" t="s">
        <v>4</v>
      </c>
      <c r="D10" s="198" t="s">
        <v>5</v>
      </c>
      <c r="E10" s="199" t="s">
        <v>371</v>
      </c>
      <c r="F10" s="200" t="s">
        <v>372</v>
      </c>
    </row>
    <row r="11" spans="1:6" ht="21.75" customHeight="1">
      <c r="A11" s="201"/>
      <c r="B11" s="202"/>
      <c r="C11" s="202"/>
      <c r="D11" s="202"/>
      <c r="E11" s="199" t="s">
        <v>373</v>
      </c>
      <c r="F11" s="203"/>
    </row>
    <row r="12" spans="1:6" ht="15">
      <c r="A12" s="204"/>
      <c r="B12" s="204" t="s">
        <v>315</v>
      </c>
      <c r="C12" s="204"/>
      <c r="D12" s="205"/>
      <c r="E12" s="206"/>
      <c r="F12" s="207"/>
    </row>
    <row r="13" spans="1:6" ht="15">
      <c r="A13" s="208">
        <v>1</v>
      </c>
      <c r="B13" s="209" t="s">
        <v>121</v>
      </c>
      <c r="C13" s="209" t="s">
        <v>122</v>
      </c>
      <c r="D13" s="209">
        <v>1000</v>
      </c>
      <c r="E13" s="210">
        <v>4940.9417939</v>
      </c>
      <c r="F13" s="211">
        <v>0.1400899334246243</v>
      </c>
    </row>
    <row r="14" spans="1:6" ht="15">
      <c r="A14" s="208">
        <v>2</v>
      </c>
      <c r="B14" s="209" t="s">
        <v>119</v>
      </c>
      <c r="C14" s="209" t="s">
        <v>120</v>
      </c>
      <c r="D14" s="209">
        <v>1000</v>
      </c>
      <c r="E14" s="210">
        <v>4940.9209978</v>
      </c>
      <c r="F14" s="211">
        <v>0.14008934379528115</v>
      </c>
    </row>
    <row r="15" spans="1:6" ht="15">
      <c r="A15" s="208">
        <v>3</v>
      </c>
      <c r="B15" s="209" t="s">
        <v>123</v>
      </c>
      <c r="C15" s="209" t="s">
        <v>124</v>
      </c>
      <c r="D15" s="209">
        <v>1000</v>
      </c>
      <c r="E15" s="210">
        <v>4937.0585366</v>
      </c>
      <c r="F15" s="211">
        <v>0.13997983189351554</v>
      </c>
    </row>
    <row r="16" spans="1:6" ht="15">
      <c r="A16" s="208">
        <v>4</v>
      </c>
      <c r="B16" s="209" t="s">
        <v>125</v>
      </c>
      <c r="C16" s="209" t="s">
        <v>23</v>
      </c>
      <c r="D16" s="209">
        <v>1000</v>
      </c>
      <c r="E16" s="210">
        <v>4934.9083916</v>
      </c>
      <c r="F16" s="211">
        <v>0.1399188690887573</v>
      </c>
    </row>
    <row r="17" spans="1:6" ht="15">
      <c r="A17" s="208">
        <v>5</v>
      </c>
      <c r="B17" s="209" t="s">
        <v>24</v>
      </c>
      <c r="C17" s="209" t="s">
        <v>25</v>
      </c>
      <c r="D17" s="209">
        <v>500</v>
      </c>
      <c r="E17" s="210">
        <v>2454.9428387</v>
      </c>
      <c r="F17" s="211">
        <v>0.06960470152862959</v>
      </c>
    </row>
    <row r="18" spans="1:6" ht="15">
      <c r="A18" s="208">
        <v>6</v>
      </c>
      <c r="B18" s="209" t="s">
        <v>125</v>
      </c>
      <c r="C18" s="209" t="s">
        <v>26</v>
      </c>
      <c r="D18" s="209">
        <v>390</v>
      </c>
      <c r="E18" s="210">
        <v>1925.4333477</v>
      </c>
      <c r="F18" s="211">
        <v>0.054591582079726815</v>
      </c>
    </row>
    <row r="19" spans="1:6" ht="15">
      <c r="A19" s="208">
        <v>7</v>
      </c>
      <c r="B19" s="209" t="s">
        <v>27</v>
      </c>
      <c r="C19" s="209" t="s">
        <v>29</v>
      </c>
      <c r="D19" s="209">
        <v>163</v>
      </c>
      <c r="E19" s="210">
        <v>811.8179125</v>
      </c>
      <c r="F19" s="211">
        <v>0.023017376455526855</v>
      </c>
    </row>
    <row r="20" spans="1:6" ht="15">
      <c r="A20" s="208">
        <v>8</v>
      </c>
      <c r="B20" s="209" t="s">
        <v>24</v>
      </c>
      <c r="C20" s="209" t="s">
        <v>32</v>
      </c>
      <c r="D20" s="209">
        <v>159</v>
      </c>
      <c r="E20" s="210">
        <v>794.1976582</v>
      </c>
      <c r="F20" s="211">
        <v>0.02251779148675442</v>
      </c>
    </row>
    <row r="21" spans="1:6" ht="15">
      <c r="A21" s="208">
        <v>9</v>
      </c>
      <c r="B21" s="209" t="s">
        <v>30</v>
      </c>
      <c r="C21" s="209" t="s">
        <v>31</v>
      </c>
      <c r="D21" s="209">
        <v>159</v>
      </c>
      <c r="E21" s="210">
        <v>792.952794</v>
      </c>
      <c r="F21" s="211">
        <v>0.022482496000554603</v>
      </c>
    </row>
    <row r="22" spans="1:6" ht="15">
      <c r="A22" s="204"/>
      <c r="B22" s="204" t="s">
        <v>374</v>
      </c>
      <c r="C22" s="204"/>
      <c r="D22" s="205"/>
      <c r="E22" s="206"/>
      <c r="F22" s="207"/>
    </row>
    <row r="23" spans="1:6" ht="15">
      <c r="A23" s="208">
        <v>10</v>
      </c>
      <c r="B23" s="209" t="s">
        <v>8</v>
      </c>
      <c r="C23" s="209" t="s">
        <v>9</v>
      </c>
      <c r="D23" s="209">
        <v>200</v>
      </c>
      <c r="E23" s="210">
        <v>2532.116857</v>
      </c>
      <c r="F23" s="211">
        <v>0.07179280726569882</v>
      </c>
    </row>
    <row r="24" spans="1:6" ht="15">
      <c r="A24" s="208">
        <v>11</v>
      </c>
      <c r="B24" s="209" t="s">
        <v>10</v>
      </c>
      <c r="C24" s="209" t="s">
        <v>11</v>
      </c>
      <c r="D24" s="209">
        <v>100</v>
      </c>
      <c r="E24" s="210">
        <v>333.33334</v>
      </c>
      <c r="F24" s="211">
        <v>0.009450960435611389</v>
      </c>
    </row>
    <row r="25" spans="1:6" ht="15">
      <c r="A25" s="204"/>
      <c r="B25" s="204" t="s">
        <v>375</v>
      </c>
      <c r="C25" s="204"/>
      <c r="D25" s="205"/>
      <c r="E25" s="206"/>
      <c r="F25" s="207"/>
    </row>
    <row r="26" spans="1:6" ht="15">
      <c r="A26" s="208">
        <v>13</v>
      </c>
      <c r="B26" s="209" t="s">
        <v>376</v>
      </c>
      <c r="C26" s="209"/>
      <c r="D26" s="209">
        <v>100</v>
      </c>
      <c r="E26" s="210">
        <v>1092.4866284</v>
      </c>
      <c r="F26" s="211">
        <v>0.03097514308482578</v>
      </c>
    </row>
    <row r="27" spans="1:6" ht="15">
      <c r="A27" s="208">
        <v>14</v>
      </c>
      <c r="B27" s="209" t="s">
        <v>377</v>
      </c>
      <c r="C27" s="209" t="s">
        <v>15</v>
      </c>
      <c r="D27" s="209">
        <v>578</v>
      </c>
      <c r="E27" s="210">
        <v>1042.7266123</v>
      </c>
      <c r="F27" s="211">
        <v>0.02956430328273312</v>
      </c>
    </row>
    <row r="28" spans="1:6" ht="15">
      <c r="A28" s="208">
        <v>15</v>
      </c>
      <c r="B28" s="209" t="s">
        <v>378</v>
      </c>
      <c r="C28" s="209" t="s">
        <v>17</v>
      </c>
      <c r="D28" s="209">
        <v>150</v>
      </c>
      <c r="E28" s="210">
        <v>297.597269</v>
      </c>
      <c r="F28" s="211">
        <v>0.0084377398764402</v>
      </c>
    </row>
    <row r="29" spans="1:6" ht="15">
      <c r="A29" s="208">
        <v>16</v>
      </c>
      <c r="B29" s="209" t="s">
        <v>18</v>
      </c>
      <c r="C29" s="209" t="s">
        <v>19</v>
      </c>
      <c r="D29" s="209">
        <v>113</v>
      </c>
      <c r="E29" s="210">
        <v>141.25</v>
      </c>
      <c r="F29" s="211">
        <v>0.0040048444044934375</v>
      </c>
    </row>
    <row r="30" spans="1:6" ht="15">
      <c r="A30" s="208">
        <v>17</v>
      </c>
      <c r="B30" s="209" t="s">
        <v>378</v>
      </c>
      <c r="C30" s="209" t="s">
        <v>20</v>
      </c>
      <c r="D30" s="209">
        <v>20</v>
      </c>
      <c r="E30" s="210">
        <v>39.4376706</v>
      </c>
      <c r="F30" s="211">
        <v>0.0011181715711763918</v>
      </c>
    </row>
    <row r="31" spans="1:6" ht="15">
      <c r="A31" s="212"/>
      <c r="B31" s="213" t="s">
        <v>33</v>
      </c>
      <c r="C31" s="213"/>
      <c r="D31" s="213"/>
      <c r="E31" s="214">
        <v>32012.122648300006</v>
      </c>
      <c r="F31" s="215">
        <v>0.9076358956743497</v>
      </c>
    </row>
    <row r="32" spans="1:6" ht="15">
      <c r="A32" s="204"/>
      <c r="B32" s="204" t="s">
        <v>379</v>
      </c>
      <c r="C32" s="216"/>
      <c r="D32" s="205"/>
      <c r="E32" s="206">
        <v>3257.6620757999917</v>
      </c>
      <c r="F32" s="207">
        <v>0.09236410432565034</v>
      </c>
    </row>
    <row r="33" spans="1:6" ht="15">
      <c r="A33" s="212"/>
      <c r="B33" s="213" t="s">
        <v>33</v>
      </c>
      <c r="C33" s="213"/>
      <c r="D33" s="213"/>
      <c r="E33" s="214">
        <v>35269.7847241</v>
      </c>
      <c r="F33" s="217">
        <v>1</v>
      </c>
    </row>
    <row r="34" spans="1:6" ht="15">
      <c r="A34" s="204"/>
      <c r="B34" s="218"/>
      <c r="C34" s="204"/>
      <c r="D34" s="205"/>
      <c r="E34" s="204"/>
      <c r="F34" s="219"/>
    </row>
    <row r="36" spans="1:6" ht="15">
      <c r="A36" s="194" t="s">
        <v>302</v>
      </c>
      <c r="B36" s="195"/>
      <c r="C36" s="195"/>
      <c r="D36" s="195"/>
      <c r="E36" s="195"/>
      <c r="F36" s="196"/>
    </row>
    <row r="37" spans="1:6" ht="27" customHeight="1">
      <c r="A37" s="197" t="s">
        <v>1</v>
      </c>
      <c r="B37" s="198" t="s">
        <v>370</v>
      </c>
      <c r="C37" s="198" t="s">
        <v>4</v>
      </c>
      <c r="D37" s="198" t="s">
        <v>5</v>
      </c>
      <c r="E37" s="199" t="s">
        <v>371</v>
      </c>
      <c r="F37" s="200" t="s">
        <v>372</v>
      </c>
    </row>
    <row r="38" spans="1:6" ht="21.75" customHeight="1">
      <c r="A38" s="201"/>
      <c r="B38" s="202"/>
      <c r="C38" s="202"/>
      <c r="D38" s="202"/>
      <c r="E38" s="199" t="s">
        <v>373</v>
      </c>
      <c r="F38" s="203"/>
    </row>
    <row r="39" spans="1:6" ht="15">
      <c r="A39" s="204"/>
      <c r="B39" s="204" t="s">
        <v>315</v>
      </c>
      <c r="C39" s="204"/>
      <c r="D39" s="205"/>
      <c r="E39" s="206"/>
      <c r="F39" s="207"/>
    </row>
    <row r="40" spans="1:6" ht="15">
      <c r="A40" s="208">
        <v>1</v>
      </c>
      <c r="B40" s="209" t="s">
        <v>125</v>
      </c>
      <c r="C40" s="209" t="s">
        <v>26</v>
      </c>
      <c r="D40" s="209">
        <v>213</v>
      </c>
      <c r="E40" s="210">
        <v>1051.5828283</v>
      </c>
      <c r="F40" s="211">
        <f>E40/$E$62</f>
        <v>0.025189818490337818</v>
      </c>
    </row>
    <row r="41" spans="1:6" ht="15">
      <c r="A41" s="208">
        <v>2</v>
      </c>
      <c r="B41" s="209" t="s">
        <v>27</v>
      </c>
      <c r="C41" s="209" t="s">
        <v>29</v>
      </c>
      <c r="D41" s="209">
        <v>107</v>
      </c>
      <c r="E41" s="210">
        <v>532.911145</v>
      </c>
      <c r="F41" s="211">
        <f aca="true" t="shared" si="0" ref="F41:F59">E41/$E$62</f>
        <v>0.012765456655211244</v>
      </c>
    </row>
    <row r="42" spans="1:6" ht="15">
      <c r="A42" s="208">
        <v>3</v>
      </c>
      <c r="B42" s="209" t="s">
        <v>30</v>
      </c>
      <c r="C42" s="209" t="s">
        <v>31</v>
      </c>
      <c r="D42" s="209">
        <v>106</v>
      </c>
      <c r="E42" s="210">
        <v>528.635196</v>
      </c>
      <c r="F42" s="211">
        <f t="shared" si="0"/>
        <v>0.012663029745713235</v>
      </c>
    </row>
    <row r="43" spans="1:6" ht="15">
      <c r="A43" s="208">
        <v>4</v>
      </c>
      <c r="B43" s="209" t="s">
        <v>24</v>
      </c>
      <c r="C43" s="209" t="s">
        <v>32</v>
      </c>
      <c r="D43" s="209">
        <v>103</v>
      </c>
      <c r="E43" s="210">
        <v>514.480244</v>
      </c>
      <c r="F43" s="211">
        <f t="shared" si="0"/>
        <v>0.012323959287330167</v>
      </c>
    </row>
    <row r="44" spans="1:6" ht="15">
      <c r="A44" s="204"/>
      <c r="B44" s="204" t="s">
        <v>374</v>
      </c>
      <c r="C44" s="204"/>
      <c r="D44" s="205"/>
      <c r="E44" s="206"/>
      <c r="F44" s="207"/>
    </row>
    <row r="45" spans="1:6" ht="15">
      <c r="A45" s="208">
        <v>5</v>
      </c>
      <c r="B45" s="209" t="s">
        <v>12</v>
      </c>
      <c r="C45" s="209" t="s">
        <v>39</v>
      </c>
      <c r="D45" s="209">
        <v>458496</v>
      </c>
      <c r="E45" s="210">
        <v>4584.96</v>
      </c>
      <c r="F45" s="211">
        <f t="shared" si="0"/>
        <v>0.10982901876799245</v>
      </c>
    </row>
    <row r="46" spans="1:6" ht="15">
      <c r="A46" s="208">
        <v>6</v>
      </c>
      <c r="B46" s="209" t="s">
        <v>8</v>
      </c>
      <c r="C46" s="209" t="s">
        <v>40</v>
      </c>
      <c r="D46" s="209">
        <v>299</v>
      </c>
      <c r="E46" s="210">
        <v>3785.5147012</v>
      </c>
      <c r="F46" s="211">
        <f t="shared" si="0"/>
        <v>0.09067895143351438</v>
      </c>
    </row>
    <row r="47" spans="1:6" ht="15">
      <c r="A47" s="208">
        <v>7</v>
      </c>
      <c r="B47" s="209" t="s">
        <v>10</v>
      </c>
      <c r="C47" s="209" t="s">
        <v>41</v>
      </c>
      <c r="D47" s="209">
        <v>200</v>
      </c>
      <c r="E47" s="210">
        <v>2000</v>
      </c>
      <c r="F47" s="211">
        <f t="shared" si="0"/>
        <v>0.04790838688581468</v>
      </c>
    </row>
    <row r="48" spans="1:6" ht="15">
      <c r="A48" s="204"/>
      <c r="B48" s="204" t="s">
        <v>375</v>
      </c>
      <c r="C48" s="204"/>
      <c r="D48" s="205"/>
      <c r="E48" s="206"/>
      <c r="F48" s="207"/>
    </row>
    <row r="49" spans="1:6" ht="15">
      <c r="A49" s="208">
        <v>8</v>
      </c>
      <c r="B49" s="209" t="s">
        <v>42</v>
      </c>
      <c r="C49" s="209" t="s">
        <v>43</v>
      </c>
      <c r="D49" s="209">
        <v>650</v>
      </c>
      <c r="E49" s="210">
        <v>5799.9999998</v>
      </c>
      <c r="F49" s="211">
        <f t="shared" si="0"/>
        <v>0.13893432196407174</v>
      </c>
    </row>
    <row r="50" spans="1:6" ht="15">
      <c r="A50" s="208">
        <v>9</v>
      </c>
      <c r="B50" s="209" t="s">
        <v>44</v>
      </c>
      <c r="C50" s="209" t="s">
        <v>45</v>
      </c>
      <c r="D50" s="209">
        <v>327000</v>
      </c>
      <c r="E50" s="210">
        <v>3270</v>
      </c>
      <c r="F50" s="211">
        <f t="shared" si="0"/>
        <v>0.07833021255830701</v>
      </c>
    </row>
    <row r="51" spans="1:6" ht="15">
      <c r="A51" s="208">
        <v>10</v>
      </c>
      <c r="B51" s="209" t="s">
        <v>46</v>
      </c>
      <c r="C51" s="209" t="s">
        <v>47</v>
      </c>
      <c r="D51" s="209">
        <v>261</v>
      </c>
      <c r="E51" s="210">
        <v>2610</v>
      </c>
      <c r="F51" s="211">
        <f t="shared" si="0"/>
        <v>0.06252044488598817</v>
      </c>
    </row>
    <row r="52" spans="1:6" ht="15">
      <c r="A52" s="208">
        <v>11</v>
      </c>
      <c r="B52" s="209" t="s">
        <v>48</v>
      </c>
      <c r="C52" s="209" t="s">
        <v>49</v>
      </c>
      <c r="D52" s="209">
        <v>120</v>
      </c>
      <c r="E52" s="210">
        <v>1198.43648</v>
      </c>
      <c r="F52" s="211">
        <f t="shared" si="0"/>
        <v>0.028707579270956955</v>
      </c>
    </row>
    <row r="53" spans="1:6" ht="15">
      <c r="A53" s="208">
        <v>12</v>
      </c>
      <c r="B53" s="209" t="s">
        <v>378</v>
      </c>
      <c r="C53" s="209" t="s">
        <v>17</v>
      </c>
      <c r="D53" s="209">
        <v>552</v>
      </c>
      <c r="E53" s="210">
        <v>1102.1270672</v>
      </c>
      <c r="F53" s="211">
        <f t="shared" si="0"/>
        <v>0.026400564966372938</v>
      </c>
    </row>
    <row r="54" spans="1:6" ht="15">
      <c r="A54" s="208">
        <v>13</v>
      </c>
      <c r="B54" s="209" t="s">
        <v>46</v>
      </c>
      <c r="C54" s="209" t="s">
        <v>50</v>
      </c>
      <c r="D54" s="209">
        <v>75</v>
      </c>
      <c r="E54" s="210">
        <v>750</v>
      </c>
      <c r="F54" s="211">
        <f t="shared" si="0"/>
        <v>0.017965645082180504</v>
      </c>
    </row>
    <row r="55" spans="1:6" ht="15">
      <c r="A55" s="208">
        <v>14</v>
      </c>
      <c r="B55" s="209" t="s">
        <v>377</v>
      </c>
      <c r="C55" s="209" t="s">
        <v>15</v>
      </c>
      <c r="D55" s="209">
        <v>380</v>
      </c>
      <c r="E55" s="210">
        <v>685.5296089</v>
      </c>
      <c r="F55" s="211">
        <f t="shared" si="0"/>
        <v>0.016421308862431212</v>
      </c>
    </row>
    <row r="56" spans="1:6" ht="15">
      <c r="A56" s="208">
        <v>15</v>
      </c>
      <c r="B56" s="209" t="s">
        <v>46</v>
      </c>
      <c r="C56" s="209" t="s">
        <v>51</v>
      </c>
      <c r="D56" s="209">
        <v>47</v>
      </c>
      <c r="E56" s="210">
        <v>470</v>
      </c>
      <c r="F56" s="211">
        <f t="shared" si="0"/>
        <v>0.01125847091816645</v>
      </c>
    </row>
    <row r="57" spans="1:6" ht="15">
      <c r="A57" s="208">
        <v>16</v>
      </c>
      <c r="B57" s="209" t="s">
        <v>52</v>
      </c>
      <c r="C57" s="209" t="s">
        <v>53</v>
      </c>
      <c r="D57" s="209">
        <v>26347</v>
      </c>
      <c r="E57" s="210">
        <v>263.47</v>
      </c>
      <c r="F57" s="211">
        <f t="shared" si="0"/>
        <v>0.006311211346402798</v>
      </c>
    </row>
    <row r="58" spans="1:6" ht="15">
      <c r="A58" s="208">
        <v>17</v>
      </c>
      <c r="B58" s="209" t="s">
        <v>18</v>
      </c>
      <c r="C58" s="209" t="s">
        <v>19</v>
      </c>
      <c r="D58" s="209">
        <v>173</v>
      </c>
      <c r="E58" s="210">
        <v>216.25</v>
      </c>
      <c r="F58" s="211">
        <f t="shared" si="0"/>
        <v>0.005180094332028712</v>
      </c>
    </row>
    <row r="59" spans="1:6" ht="15">
      <c r="A59" s="208">
        <v>18</v>
      </c>
      <c r="B59" s="209" t="s">
        <v>378</v>
      </c>
      <c r="C59" s="209" t="s">
        <v>20</v>
      </c>
      <c r="D59" s="209">
        <v>85</v>
      </c>
      <c r="E59" s="210">
        <v>158.0089596</v>
      </c>
      <c r="F59" s="211">
        <f t="shared" si="0"/>
        <v>0.0037849771839709306</v>
      </c>
    </row>
    <row r="60" spans="1:6" ht="15">
      <c r="A60" s="212"/>
      <c r="B60" s="213" t="s">
        <v>33</v>
      </c>
      <c r="C60" s="213"/>
      <c r="D60" s="213"/>
      <c r="E60" s="214">
        <f>SUM(E40:E59)</f>
        <v>29521.90623</v>
      </c>
      <c r="F60" s="215">
        <f>SUM(F40:F59)</f>
        <v>0.7071734526367912</v>
      </c>
    </row>
    <row r="61" spans="1:6" ht="15">
      <c r="A61" s="204"/>
      <c r="B61" s="204" t="s">
        <v>379</v>
      </c>
      <c r="C61" s="216"/>
      <c r="D61" s="205"/>
      <c r="E61" s="206">
        <v>12224.437782100002</v>
      </c>
      <c r="F61" s="207">
        <v>0.2928265473632088</v>
      </c>
    </row>
    <row r="62" spans="1:6" ht="15">
      <c r="A62" s="212"/>
      <c r="B62" s="213" t="s">
        <v>33</v>
      </c>
      <c r="C62" s="213"/>
      <c r="D62" s="213"/>
      <c r="E62" s="214">
        <v>41746.3440121</v>
      </c>
      <c r="F62" s="217">
        <v>1</v>
      </c>
    </row>
    <row r="63" spans="1:6" ht="15">
      <c r="A63" s="204"/>
      <c r="B63" s="218"/>
      <c r="C63" s="204"/>
      <c r="D63" s="205"/>
      <c r="E63" s="204"/>
      <c r="F63" s="219"/>
    </row>
    <row r="65" spans="1:6" ht="15">
      <c r="A65" s="194" t="s">
        <v>306</v>
      </c>
      <c r="B65" s="195"/>
      <c r="C65" s="195"/>
      <c r="D65" s="195"/>
      <c r="E65" s="195"/>
      <c r="F65" s="196"/>
    </row>
    <row r="66" spans="1:6" ht="27" customHeight="1">
      <c r="A66" s="197" t="s">
        <v>1</v>
      </c>
      <c r="B66" s="198" t="s">
        <v>370</v>
      </c>
      <c r="C66" s="198" t="s">
        <v>4</v>
      </c>
      <c r="D66" s="198" t="s">
        <v>5</v>
      </c>
      <c r="E66" s="199" t="s">
        <v>371</v>
      </c>
      <c r="F66" s="200" t="s">
        <v>372</v>
      </c>
    </row>
    <row r="67" spans="1:6" ht="21.75" customHeight="1">
      <c r="A67" s="201"/>
      <c r="B67" s="202"/>
      <c r="C67" s="202"/>
      <c r="D67" s="202"/>
      <c r="E67" s="199" t="s">
        <v>373</v>
      </c>
      <c r="F67" s="203"/>
    </row>
    <row r="68" spans="1:6" ht="15">
      <c r="A68" s="204"/>
      <c r="B68" s="204" t="s">
        <v>315</v>
      </c>
      <c r="C68" s="204"/>
      <c r="D68" s="205"/>
      <c r="E68" s="206"/>
      <c r="F68" s="207"/>
    </row>
    <row r="69" spans="1:6" ht="15">
      <c r="A69" s="208">
        <v>1</v>
      </c>
      <c r="B69" s="209" t="s">
        <v>125</v>
      </c>
      <c r="C69" s="209" t="s">
        <v>26</v>
      </c>
      <c r="D69" s="209">
        <v>80</v>
      </c>
      <c r="E69" s="210">
        <v>394.9606867</v>
      </c>
      <c r="F69" s="211">
        <v>0.02410288</v>
      </c>
    </row>
    <row r="70" spans="1:6" ht="15">
      <c r="A70" s="208">
        <v>2</v>
      </c>
      <c r="B70" s="209" t="s">
        <v>24</v>
      </c>
      <c r="C70" s="209" t="s">
        <v>32</v>
      </c>
      <c r="D70" s="209">
        <v>79</v>
      </c>
      <c r="E70" s="210">
        <v>394.6013522</v>
      </c>
      <c r="F70" s="211">
        <v>0.02408095</v>
      </c>
    </row>
    <row r="71" spans="1:6" ht="15">
      <c r="A71" s="208">
        <v>3</v>
      </c>
      <c r="B71" s="209" t="s">
        <v>30</v>
      </c>
      <c r="C71" s="209" t="s">
        <v>31</v>
      </c>
      <c r="D71" s="209">
        <v>75</v>
      </c>
      <c r="E71" s="210">
        <v>374.034336</v>
      </c>
      <c r="F71" s="211">
        <v>0.02282583</v>
      </c>
    </row>
    <row r="72" spans="1:6" ht="15">
      <c r="A72" s="208">
        <v>4</v>
      </c>
      <c r="B72" s="209" t="s">
        <v>27</v>
      </c>
      <c r="C72" s="209" t="s">
        <v>29</v>
      </c>
      <c r="D72" s="209">
        <v>72</v>
      </c>
      <c r="E72" s="210">
        <v>358.5944153</v>
      </c>
      <c r="F72" s="211">
        <v>0.02188359</v>
      </c>
    </row>
    <row r="73" spans="1:6" ht="15">
      <c r="A73" s="204"/>
      <c r="B73" s="204" t="s">
        <v>374</v>
      </c>
      <c r="C73" s="204"/>
      <c r="D73" s="205"/>
      <c r="E73" s="206"/>
      <c r="F73" s="207"/>
    </row>
    <row r="74" spans="1:6" ht="15">
      <c r="A74" s="208">
        <v>5</v>
      </c>
      <c r="B74" s="209" t="s">
        <v>10</v>
      </c>
      <c r="C74" s="209" t="s">
        <v>66</v>
      </c>
      <c r="D74" s="209">
        <v>200</v>
      </c>
      <c r="E74" s="210">
        <v>2000</v>
      </c>
      <c r="F74" s="211">
        <v>0.12205203</v>
      </c>
    </row>
    <row r="75" spans="1:6" ht="15">
      <c r="A75" s="208">
        <v>6</v>
      </c>
      <c r="B75" s="209" t="s">
        <v>8</v>
      </c>
      <c r="C75" s="209" t="s">
        <v>40</v>
      </c>
      <c r="D75" s="209">
        <v>77</v>
      </c>
      <c r="E75" s="210">
        <v>974.8649899</v>
      </c>
      <c r="F75" s="211">
        <v>0.05949213</v>
      </c>
    </row>
    <row r="76" spans="1:6" ht="15">
      <c r="A76" s="208">
        <v>7</v>
      </c>
      <c r="B76" s="209" t="s">
        <v>12</v>
      </c>
      <c r="C76" s="209" t="s">
        <v>13</v>
      </c>
      <c r="D76" s="209">
        <v>150000</v>
      </c>
      <c r="E76" s="210">
        <v>0</v>
      </c>
      <c r="F76" s="211">
        <v>0</v>
      </c>
    </row>
    <row r="77" spans="1:6" ht="15">
      <c r="A77" s="204"/>
      <c r="B77" s="204" t="s">
        <v>375</v>
      </c>
      <c r="C77" s="204"/>
      <c r="D77" s="205"/>
      <c r="E77" s="206"/>
      <c r="F77" s="207"/>
    </row>
    <row r="78" spans="1:6" ht="15">
      <c r="A78" s="208">
        <v>8</v>
      </c>
      <c r="B78" s="209" t="s">
        <v>46</v>
      </c>
      <c r="C78" s="209" t="s">
        <v>61</v>
      </c>
      <c r="D78" s="209">
        <v>123</v>
      </c>
      <c r="E78" s="210">
        <v>1230</v>
      </c>
      <c r="F78" s="211">
        <v>0.075062</v>
      </c>
    </row>
    <row r="79" spans="1:6" ht="15">
      <c r="A79" s="208">
        <v>9</v>
      </c>
      <c r="B79" s="209" t="s">
        <v>48</v>
      </c>
      <c r="C79" s="209" t="s">
        <v>67</v>
      </c>
      <c r="D79" s="209">
        <v>100</v>
      </c>
      <c r="E79" s="210">
        <v>438.0000045</v>
      </c>
      <c r="F79" s="211">
        <v>0.0267294</v>
      </c>
    </row>
    <row r="80" spans="1:6" ht="15">
      <c r="A80" s="208">
        <v>10</v>
      </c>
      <c r="B80" s="209" t="s">
        <v>46</v>
      </c>
      <c r="C80" s="209" t="s">
        <v>51</v>
      </c>
      <c r="D80" s="209">
        <v>43</v>
      </c>
      <c r="E80" s="210">
        <v>430</v>
      </c>
      <c r="F80" s="211">
        <v>0.02624119</v>
      </c>
    </row>
    <row r="81" spans="1:6" ht="15">
      <c r="A81" s="208">
        <v>11</v>
      </c>
      <c r="B81" s="209" t="s">
        <v>378</v>
      </c>
      <c r="C81" s="209" t="s">
        <v>17</v>
      </c>
      <c r="D81" s="209">
        <v>146</v>
      </c>
      <c r="E81" s="210">
        <v>289.5062044</v>
      </c>
      <c r="F81" s="211">
        <v>0.01766741</v>
      </c>
    </row>
    <row r="82" spans="1:6" ht="15">
      <c r="A82" s="208">
        <v>12</v>
      </c>
      <c r="B82" s="209" t="s">
        <v>18</v>
      </c>
      <c r="C82" s="209" t="s">
        <v>19</v>
      </c>
      <c r="D82" s="209">
        <v>165</v>
      </c>
      <c r="E82" s="210">
        <v>206.25</v>
      </c>
      <c r="F82" s="211">
        <v>0.01258662</v>
      </c>
    </row>
    <row r="83" spans="1:6" ht="15">
      <c r="A83" s="208">
        <v>13</v>
      </c>
      <c r="B83" s="209" t="s">
        <v>46</v>
      </c>
      <c r="C83" s="209" t="s">
        <v>50</v>
      </c>
      <c r="D83" s="209">
        <v>8</v>
      </c>
      <c r="E83" s="210">
        <v>80</v>
      </c>
      <c r="F83" s="211">
        <v>0.00488208</v>
      </c>
    </row>
    <row r="84" spans="1:6" ht="15">
      <c r="A84" s="208">
        <v>14</v>
      </c>
      <c r="B84" s="209" t="s">
        <v>58</v>
      </c>
      <c r="C84" s="209" t="s">
        <v>59</v>
      </c>
      <c r="D84" s="209">
        <v>100</v>
      </c>
      <c r="E84" s="210">
        <v>59.5483562</v>
      </c>
      <c r="F84" s="211">
        <v>0.003634</v>
      </c>
    </row>
    <row r="85" spans="1:6" ht="15">
      <c r="A85" s="208">
        <v>15</v>
      </c>
      <c r="B85" s="209" t="s">
        <v>46</v>
      </c>
      <c r="C85" s="209" t="s">
        <v>47</v>
      </c>
      <c r="D85" s="209">
        <v>4</v>
      </c>
      <c r="E85" s="210">
        <v>40</v>
      </c>
      <c r="F85" s="211">
        <v>0.00244104</v>
      </c>
    </row>
    <row r="86" spans="1:6" ht="15">
      <c r="A86" s="208">
        <v>16</v>
      </c>
      <c r="B86" s="209" t="s">
        <v>56</v>
      </c>
      <c r="C86" s="209" t="s">
        <v>60</v>
      </c>
      <c r="D86" s="209">
        <v>1.5</v>
      </c>
      <c r="E86" s="210">
        <v>15</v>
      </c>
      <c r="F86" s="211">
        <v>0.00091539</v>
      </c>
    </row>
    <row r="87" spans="1:6" ht="15">
      <c r="A87" s="212"/>
      <c r="B87" s="213" t="s">
        <v>33</v>
      </c>
      <c r="C87" s="213"/>
      <c r="D87" s="213"/>
      <c r="E87" s="214">
        <v>7285.36</v>
      </c>
      <c r="F87" s="215">
        <v>0.4446</v>
      </c>
    </row>
    <row r="88" spans="1:6" ht="15">
      <c r="A88" s="204"/>
      <c r="B88" s="204" t="s">
        <v>379</v>
      </c>
      <c r="C88" s="216"/>
      <c r="D88" s="205"/>
      <c r="E88" s="206">
        <v>9101.093674</v>
      </c>
      <c r="F88" s="207">
        <v>0.5554</v>
      </c>
    </row>
    <row r="89" spans="1:6" ht="15">
      <c r="A89" s="212"/>
      <c r="B89" s="213" t="s">
        <v>33</v>
      </c>
      <c r="C89" s="213"/>
      <c r="D89" s="213"/>
      <c r="E89" s="214">
        <v>16386.4540192</v>
      </c>
      <c r="F89" s="217">
        <v>1</v>
      </c>
    </row>
    <row r="90" spans="1:6" ht="15">
      <c r="A90" s="204"/>
      <c r="B90" s="218"/>
      <c r="C90" s="204"/>
      <c r="D90" s="205"/>
      <c r="E90" s="204"/>
      <c r="F90" s="219"/>
    </row>
    <row r="92" spans="1:6" ht="15">
      <c r="A92" s="194" t="s">
        <v>307</v>
      </c>
      <c r="B92" s="195"/>
      <c r="C92" s="195"/>
      <c r="D92" s="195"/>
      <c r="E92" s="195"/>
      <c r="F92" s="196"/>
    </row>
    <row r="93" spans="1:6" ht="27" customHeight="1">
      <c r="A93" s="197" t="s">
        <v>1</v>
      </c>
      <c r="B93" s="198" t="s">
        <v>370</v>
      </c>
      <c r="C93" s="198" t="s">
        <v>4</v>
      </c>
      <c r="D93" s="198" t="s">
        <v>5</v>
      </c>
      <c r="E93" s="199" t="s">
        <v>371</v>
      </c>
      <c r="F93" s="200" t="s">
        <v>372</v>
      </c>
    </row>
    <row r="94" spans="1:6" ht="21.75" customHeight="1">
      <c r="A94" s="201"/>
      <c r="B94" s="202"/>
      <c r="C94" s="202"/>
      <c r="D94" s="202"/>
      <c r="E94" s="199" t="s">
        <v>373</v>
      </c>
      <c r="F94" s="203"/>
    </row>
    <row r="95" spans="1:6" ht="15">
      <c r="A95" s="204"/>
      <c r="B95" s="204" t="s">
        <v>315</v>
      </c>
      <c r="C95" s="204"/>
      <c r="D95" s="205"/>
      <c r="E95" s="206"/>
      <c r="F95" s="207"/>
    </row>
    <row r="96" spans="1:6" ht="15">
      <c r="A96" s="208">
        <v>1</v>
      </c>
      <c r="B96" s="209" t="s">
        <v>125</v>
      </c>
      <c r="C96" s="209" t="s">
        <v>26</v>
      </c>
      <c r="D96" s="209">
        <v>78</v>
      </c>
      <c r="E96" s="210">
        <v>385.0866695</v>
      </c>
      <c r="F96" s="211">
        <v>0.02038066</v>
      </c>
    </row>
    <row r="97" spans="1:6" ht="15">
      <c r="A97" s="208">
        <v>2</v>
      </c>
      <c r="B97" s="209" t="s">
        <v>24</v>
      </c>
      <c r="C97" s="209" t="s">
        <v>32</v>
      </c>
      <c r="D97" s="209">
        <v>42</v>
      </c>
      <c r="E97" s="210">
        <v>209.7880607</v>
      </c>
      <c r="F97" s="211">
        <v>0.011103</v>
      </c>
    </row>
    <row r="98" spans="1:6" ht="15">
      <c r="A98" s="208">
        <v>3</v>
      </c>
      <c r="B98" s="209" t="s">
        <v>27</v>
      </c>
      <c r="C98" s="209" t="s">
        <v>29</v>
      </c>
      <c r="D98" s="209">
        <v>42</v>
      </c>
      <c r="E98" s="210">
        <v>209.1800756</v>
      </c>
      <c r="F98" s="211">
        <v>0.01107082</v>
      </c>
    </row>
    <row r="99" spans="1:6" ht="15">
      <c r="A99" s="208">
        <v>4</v>
      </c>
      <c r="B99" s="209" t="s">
        <v>30</v>
      </c>
      <c r="C99" s="209" t="s">
        <v>31</v>
      </c>
      <c r="D99" s="209">
        <v>39</v>
      </c>
      <c r="E99" s="210">
        <v>194.497855</v>
      </c>
      <c r="F99" s="211">
        <v>0.01029377</v>
      </c>
    </row>
    <row r="100" spans="1:6" ht="15">
      <c r="A100" s="204"/>
      <c r="B100" s="204" t="s">
        <v>374</v>
      </c>
      <c r="C100" s="204"/>
      <c r="D100" s="205"/>
      <c r="E100" s="206"/>
      <c r="F100" s="207"/>
    </row>
    <row r="101" spans="1:6" ht="15">
      <c r="A101" s="208">
        <v>5</v>
      </c>
      <c r="B101" s="209" t="s">
        <v>12</v>
      </c>
      <c r="C101" s="209" t="s">
        <v>39</v>
      </c>
      <c r="D101" s="209">
        <v>340000</v>
      </c>
      <c r="E101" s="210">
        <v>3400</v>
      </c>
      <c r="F101" s="211">
        <v>0.1799445</v>
      </c>
    </row>
    <row r="102" spans="1:6" ht="15">
      <c r="A102" s="208">
        <v>6</v>
      </c>
      <c r="B102" s="209" t="s">
        <v>8</v>
      </c>
      <c r="C102" s="209" t="s">
        <v>40</v>
      </c>
      <c r="D102" s="209">
        <v>125</v>
      </c>
      <c r="E102" s="210">
        <v>1582.5730356</v>
      </c>
      <c r="F102" s="211">
        <v>0.08375744</v>
      </c>
    </row>
    <row r="103" spans="1:6" ht="15">
      <c r="A103" s="208">
        <v>7</v>
      </c>
      <c r="B103" s="209" t="s">
        <v>12</v>
      </c>
      <c r="C103" s="209" t="s">
        <v>13</v>
      </c>
      <c r="D103" s="209">
        <v>70000</v>
      </c>
      <c r="E103" s="210">
        <v>-1E-07</v>
      </c>
      <c r="F103" s="211">
        <v>0</v>
      </c>
    </row>
    <row r="104" spans="1:6" ht="15">
      <c r="A104" s="204"/>
      <c r="B104" s="204" t="s">
        <v>375</v>
      </c>
      <c r="C104" s="204"/>
      <c r="D104" s="205"/>
      <c r="E104" s="206"/>
      <c r="F104" s="207"/>
    </row>
    <row r="105" spans="1:6" ht="15">
      <c r="A105" s="208">
        <v>8</v>
      </c>
      <c r="B105" s="209" t="s">
        <v>48</v>
      </c>
      <c r="C105" s="209" t="s">
        <v>63</v>
      </c>
      <c r="D105" s="209">
        <v>410</v>
      </c>
      <c r="E105" s="210">
        <v>4094.65798</v>
      </c>
      <c r="F105" s="211">
        <v>0.21670917</v>
      </c>
    </row>
    <row r="106" spans="1:6" ht="15">
      <c r="A106" s="208">
        <v>9</v>
      </c>
      <c r="B106" s="209" t="s">
        <v>42</v>
      </c>
      <c r="C106" s="209" t="s">
        <v>64</v>
      </c>
      <c r="D106" s="209">
        <v>160</v>
      </c>
      <c r="E106" s="210">
        <v>1600</v>
      </c>
      <c r="F106" s="211">
        <v>0.08467976</v>
      </c>
    </row>
    <row r="107" spans="1:6" ht="15">
      <c r="A107" s="208">
        <v>10</v>
      </c>
      <c r="B107" s="209" t="s">
        <v>42</v>
      </c>
      <c r="C107" s="209" t="s">
        <v>55</v>
      </c>
      <c r="D107" s="209">
        <v>100</v>
      </c>
      <c r="E107" s="210">
        <v>1000</v>
      </c>
      <c r="F107" s="211">
        <v>0.05292485</v>
      </c>
    </row>
    <row r="108" spans="1:6" ht="15">
      <c r="A108" s="208">
        <v>11</v>
      </c>
      <c r="B108" s="209" t="s">
        <v>46</v>
      </c>
      <c r="C108" s="209" t="s">
        <v>51</v>
      </c>
      <c r="D108" s="209">
        <v>43</v>
      </c>
      <c r="E108" s="210">
        <v>430</v>
      </c>
      <c r="F108" s="211">
        <v>0.02275769</v>
      </c>
    </row>
    <row r="109" spans="1:6" ht="15">
      <c r="A109" s="208">
        <v>12</v>
      </c>
      <c r="B109" s="209" t="s">
        <v>46</v>
      </c>
      <c r="C109" s="209" t="s">
        <v>50</v>
      </c>
      <c r="D109" s="209">
        <v>24</v>
      </c>
      <c r="E109" s="210">
        <v>240</v>
      </c>
      <c r="F109" s="211">
        <v>0.01270196</v>
      </c>
    </row>
    <row r="110" spans="1:6" ht="15">
      <c r="A110" s="208">
        <v>13</v>
      </c>
      <c r="B110" s="209" t="s">
        <v>58</v>
      </c>
      <c r="C110" s="209" t="s">
        <v>59</v>
      </c>
      <c r="D110" s="209">
        <v>100</v>
      </c>
      <c r="E110" s="210">
        <v>59.5483562</v>
      </c>
      <c r="F110" s="211">
        <v>0.00315159</v>
      </c>
    </row>
    <row r="111" spans="1:6" ht="15">
      <c r="A111" s="208">
        <v>14</v>
      </c>
      <c r="B111" s="209" t="s">
        <v>18</v>
      </c>
      <c r="C111" s="209" t="s">
        <v>19</v>
      </c>
      <c r="D111" s="209">
        <v>24</v>
      </c>
      <c r="E111" s="210">
        <v>30</v>
      </c>
      <c r="F111" s="211">
        <v>0.00158775</v>
      </c>
    </row>
    <row r="112" spans="1:6" ht="15">
      <c r="A112" s="212"/>
      <c r="B112" s="213" t="s">
        <v>33</v>
      </c>
      <c r="C112" s="213"/>
      <c r="D112" s="213"/>
      <c r="E112" s="214">
        <v>13435.332</v>
      </c>
      <c r="F112" s="215">
        <v>0.7111</v>
      </c>
    </row>
    <row r="113" spans="1:6" ht="15">
      <c r="A113" s="204"/>
      <c r="B113" s="204" t="s">
        <v>379</v>
      </c>
      <c r="C113" s="216"/>
      <c r="D113" s="205"/>
      <c r="E113" s="206">
        <v>5459.382840199998</v>
      </c>
      <c r="F113" s="207">
        <v>0.2889</v>
      </c>
    </row>
    <row r="114" spans="1:6" ht="15">
      <c r="A114" s="212"/>
      <c r="B114" s="213" t="s">
        <v>33</v>
      </c>
      <c r="C114" s="213"/>
      <c r="D114" s="213"/>
      <c r="E114" s="214">
        <v>18894.7148727</v>
      </c>
      <c r="F114" s="217">
        <v>1</v>
      </c>
    </row>
    <row r="115" spans="1:6" ht="15">
      <c r="A115" s="204"/>
      <c r="B115" s="218"/>
      <c r="C115" s="204"/>
      <c r="D115" s="205"/>
      <c r="E115" s="204"/>
      <c r="F115" s="219"/>
    </row>
  </sheetData>
  <sheetProtection/>
  <mergeCells count="26">
    <mergeCell ref="A92:F92"/>
    <mergeCell ref="A93:A94"/>
    <mergeCell ref="B93:B94"/>
    <mergeCell ref="C93:C94"/>
    <mergeCell ref="D93:D94"/>
    <mergeCell ref="F93:F94"/>
    <mergeCell ref="A65:F65"/>
    <mergeCell ref="A66:A67"/>
    <mergeCell ref="B66:B67"/>
    <mergeCell ref="C66:C67"/>
    <mergeCell ref="D66:D67"/>
    <mergeCell ref="F66:F67"/>
    <mergeCell ref="A36:F36"/>
    <mergeCell ref="A37:A38"/>
    <mergeCell ref="B37:B38"/>
    <mergeCell ref="C37:C38"/>
    <mergeCell ref="D37:D38"/>
    <mergeCell ref="F37:F38"/>
    <mergeCell ref="A5:F5"/>
    <mergeCell ref="A7:F7"/>
    <mergeCell ref="A9:F9"/>
    <mergeCell ref="A10:A11"/>
    <mergeCell ref="B10:B11"/>
    <mergeCell ref="C10:C11"/>
    <mergeCell ref="D10:D11"/>
    <mergeCell ref="F10:F11"/>
  </mergeCell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5:F88"/>
  <sheetViews>
    <sheetView zoomScalePageLayoutView="0" workbookViewId="0" topLeftCell="A1">
      <selection activeCell="A1" sqref="A1"/>
    </sheetView>
  </sheetViews>
  <sheetFormatPr defaultColWidth="9.140625" defaultRowHeight="15"/>
  <cols>
    <col min="1" max="1" width="16.7109375" style="59" bestFit="1" customWidth="1"/>
    <col min="2" max="2" width="52.7109375" style="59" customWidth="1"/>
    <col min="3" max="3" width="17.140625" style="59" customWidth="1"/>
    <col min="4" max="4" width="13.8515625" style="59" customWidth="1"/>
    <col min="5" max="5" width="20.421875" style="59" customWidth="1"/>
    <col min="6" max="6" width="21.00390625" style="59" customWidth="1"/>
    <col min="7" max="7" width="11.00390625" style="59" customWidth="1"/>
    <col min="8" max="16384" width="9.140625" style="59" customWidth="1"/>
  </cols>
  <sheetData>
    <row r="1" ht="15"/>
    <row r="2" ht="15"/>
    <row r="3" ht="15"/>
    <row r="4" ht="15"/>
    <row r="5" spans="1:6" ht="15.75" customHeight="1">
      <c r="A5" s="190" t="s">
        <v>368</v>
      </c>
      <c r="B5" s="190"/>
      <c r="C5" s="190"/>
      <c r="D5" s="190"/>
      <c r="E5" s="190"/>
      <c r="F5" s="190"/>
    </row>
    <row r="6" spans="1:6" ht="15.75" customHeight="1">
      <c r="A6" s="191"/>
      <c r="B6" s="191"/>
      <c r="C6" s="191"/>
      <c r="D6" s="191"/>
      <c r="E6" s="191"/>
      <c r="F6" s="191"/>
    </row>
    <row r="7" spans="1:6" ht="15.75" customHeight="1">
      <c r="A7" s="192" t="s">
        <v>380</v>
      </c>
      <c r="B7" s="192"/>
      <c r="C7" s="192"/>
      <c r="D7" s="192"/>
      <c r="E7" s="192"/>
      <c r="F7" s="192"/>
    </row>
    <row r="8" spans="1:6" ht="15.75" customHeight="1">
      <c r="A8" s="193"/>
      <c r="B8" s="193"/>
      <c r="C8" s="193"/>
      <c r="D8" s="193"/>
      <c r="E8" s="193"/>
      <c r="F8" s="193"/>
    </row>
    <row r="9" spans="1:6" ht="15">
      <c r="A9" s="194" t="s">
        <v>303</v>
      </c>
      <c r="B9" s="195"/>
      <c r="C9" s="195"/>
      <c r="D9" s="195"/>
      <c r="E9" s="195"/>
      <c r="F9" s="196"/>
    </row>
    <row r="10" spans="1:6" ht="15">
      <c r="A10" s="197" t="s">
        <v>1</v>
      </c>
      <c r="B10" s="198" t="s">
        <v>370</v>
      </c>
      <c r="C10" s="198" t="s">
        <v>4</v>
      </c>
      <c r="D10" s="198" t="s">
        <v>5</v>
      </c>
      <c r="E10" s="199" t="s">
        <v>371</v>
      </c>
      <c r="F10" s="200" t="s">
        <v>372</v>
      </c>
    </row>
    <row r="11" spans="1:6" ht="15">
      <c r="A11" s="201"/>
      <c r="B11" s="202"/>
      <c r="C11" s="202"/>
      <c r="D11" s="202"/>
      <c r="E11" s="199" t="s">
        <v>373</v>
      </c>
      <c r="F11" s="203"/>
    </row>
    <row r="12" spans="1:6" ht="15">
      <c r="A12" s="204"/>
      <c r="B12" s="204" t="s">
        <v>315</v>
      </c>
      <c r="C12" s="204"/>
      <c r="D12" s="205"/>
      <c r="E12" s="206"/>
      <c r="F12" s="207"/>
    </row>
    <row r="13" spans="1:6" ht="15">
      <c r="A13" s="208">
        <v>1</v>
      </c>
      <c r="B13" s="209" t="s">
        <v>125</v>
      </c>
      <c r="C13" s="209" t="s">
        <v>26</v>
      </c>
      <c r="D13" s="209">
        <v>79</v>
      </c>
      <c r="E13" s="210">
        <v>390.0236781</v>
      </c>
      <c r="F13" s="211">
        <v>0.030277849936222602</v>
      </c>
    </row>
    <row r="14" spans="1:6" ht="15">
      <c r="A14" s="208">
        <v>2</v>
      </c>
      <c r="B14" s="209" t="s">
        <v>30</v>
      </c>
      <c r="C14" s="209" t="s">
        <v>31</v>
      </c>
      <c r="D14" s="209">
        <v>41</v>
      </c>
      <c r="E14" s="210">
        <v>204.472104</v>
      </c>
      <c r="F14" s="211">
        <v>0.015873332899210207</v>
      </c>
    </row>
    <row r="15" spans="1:6" ht="15">
      <c r="A15" s="208">
        <v>3</v>
      </c>
      <c r="B15" s="209" t="s">
        <v>27</v>
      </c>
      <c r="C15" s="209" t="s">
        <v>29</v>
      </c>
      <c r="D15" s="209">
        <v>38</v>
      </c>
      <c r="E15" s="210">
        <v>189.2581637</v>
      </c>
      <c r="F15" s="211">
        <v>0.01469226255090191</v>
      </c>
    </row>
    <row r="16" spans="1:6" ht="15">
      <c r="A16" s="208">
        <v>4</v>
      </c>
      <c r="B16" s="209" t="s">
        <v>24</v>
      </c>
      <c r="C16" s="209" t="s">
        <v>32</v>
      </c>
      <c r="D16" s="209">
        <v>37</v>
      </c>
      <c r="E16" s="210">
        <v>184.8132915</v>
      </c>
      <c r="F16" s="211">
        <v>0.014347203568552687</v>
      </c>
    </row>
    <row r="17" spans="1:6" ht="15">
      <c r="A17" s="204"/>
      <c r="B17" s="204" t="s">
        <v>374</v>
      </c>
      <c r="C17" s="204"/>
      <c r="D17" s="205"/>
      <c r="E17" s="206"/>
      <c r="F17" s="207"/>
    </row>
    <row r="18" spans="1:6" ht="15">
      <c r="A18" s="208">
        <v>5</v>
      </c>
      <c r="B18" s="209" t="s">
        <v>8</v>
      </c>
      <c r="C18" s="209" t="s">
        <v>40</v>
      </c>
      <c r="D18" s="209">
        <v>338</v>
      </c>
      <c r="E18" s="210">
        <v>4279.2774883</v>
      </c>
      <c r="F18" s="211">
        <v>0.33220373249488355</v>
      </c>
    </row>
    <row r="19" spans="1:6" ht="15">
      <c r="A19" s="208">
        <v>6</v>
      </c>
      <c r="B19" s="209" t="s">
        <v>10</v>
      </c>
      <c r="C19" s="209" t="s">
        <v>54</v>
      </c>
      <c r="D19" s="209">
        <v>250</v>
      </c>
      <c r="E19" s="210">
        <v>2500</v>
      </c>
      <c r="F19" s="211">
        <v>0.1940769986307057</v>
      </c>
    </row>
    <row r="20" spans="1:6" ht="15">
      <c r="A20" s="204"/>
      <c r="B20" s="204" t="s">
        <v>375</v>
      </c>
      <c r="C20" s="204"/>
      <c r="D20" s="205"/>
      <c r="E20" s="206"/>
      <c r="F20" s="207"/>
    </row>
    <row r="21" spans="1:6" ht="15">
      <c r="A21" s="208">
        <v>7</v>
      </c>
      <c r="B21" s="209" t="s">
        <v>42</v>
      </c>
      <c r="C21" s="209" t="s">
        <v>55</v>
      </c>
      <c r="D21" s="209">
        <v>90</v>
      </c>
      <c r="E21" s="210">
        <v>900</v>
      </c>
      <c r="F21" s="211">
        <v>0.06986771950705406</v>
      </c>
    </row>
    <row r="22" spans="1:6" ht="15">
      <c r="A22" s="208">
        <v>8</v>
      </c>
      <c r="B22" s="209" t="s">
        <v>378</v>
      </c>
      <c r="C22" s="209" t="s">
        <v>17</v>
      </c>
      <c r="D22" s="209">
        <v>334</v>
      </c>
      <c r="E22" s="210">
        <v>662.3395211</v>
      </c>
      <c r="F22" s="211">
        <v>0.05141794653183479</v>
      </c>
    </row>
    <row r="23" spans="1:6" ht="15">
      <c r="A23" s="208">
        <v>9</v>
      </c>
      <c r="B23" s="209" t="s">
        <v>56</v>
      </c>
      <c r="C23" s="209" t="s">
        <v>57</v>
      </c>
      <c r="D23" s="209">
        <v>18</v>
      </c>
      <c r="E23" s="210">
        <v>180</v>
      </c>
      <c r="F23" s="211">
        <v>0.013973543901410812</v>
      </c>
    </row>
    <row r="24" spans="1:6" ht="15">
      <c r="A24" s="208">
        <v>10</v>
      </c>
      <c r="B24" s="209" t="s">
        <v>44</v>
      </c>
      <c r="C24" s="209" t="s">
        <v>45</v>
      </c>
      <c r="D24" s="209">
        <v>16000</v>
      </c>
      <c r="E24" s="210">
        <v>160</v>
      </c>
      <c r="F24" s="211">
        <v>0.012420927912365166</v>
      </c>
    </row>
    <row r="25" spans="1:6" ht="15">
      <c r="A25" s="208">
        <v>11</v>
      </c>
      <c r="B25" s="209" t="s">
        <v>58</v>
      </c>
      <c r="C25" s="209" t="s">
        <v>59</v>
      </c>
      <c r="D25" s="209">
        <v>200</v>
      </c>
      <c r="E25" s="210">
        <v>119.0967123</v>
      </c>
      <c r="F25" s="211">
        <v>0.009245572987987461</v>
      </c>
    </row>
    <row r="26" spans="1:6" ht="15">
      <c r="A26" s="208">
        <v>12</v>
      </c>
      <c r="B26" s="209" t="s">
        <v>46</v>
      </c>
      <c r="C26" s="209" t="s">
        <v>51</v>
      </c>
      <c r="D26" s="209">
        <v>11</v>
      </c>
      <c r="E26" s="210">
        <v>110</v>
      </c>
      <c r="F26" s="211">
        <v>0.008539387939751052</v>
      </c>
    </row>
    <row r="27" spans="1:6" ht="15">
      <c r="A27" s="208">
        <v>13</v>
      </c>
      <c r="B27" s="209" t="s">
        <v>46</v>
      </c>
      <c r="C27" s="209" t="s">
        <v>50</v>
      </c>
      <c r="D27" s="209">
        <v>8</v>
      </c>
      <c r="E27" s="210">
        <v>80</v>
      </c>
      <c r="F27" s="211">
        <v>0.006210463956182583</v>
      </c>
    </row>
    <row r="28" spans="1:6" ht="15">
      <c r="A28" s="208">
        <v>14</v>
      </c>
      <c r="B28" s="209" t="s">
        <v>46</v>
      </c>
      <c r="C28" s="209" t="s">
        <v>61</v>
      </c>
      <c r="D28" s="209">
        <v>8</v>
      </c>
      <c r="E28" s="210">
        <v>80</v>
      </c>
      <c r="F28" s="211">
        <v>0.006210463956182583</v>
      </c>
    </row>
    <row r="29" spans="1:6" ht="15">
      <c r="A29" s="208">
        <v>15</v>
      </c>
      <c r="B29" s="209" t="s">
        <v>56</v>
      </c>
      <c r="C29" s="209" t="s">
        <v>60</v>
      </c>
      <c r="D29" s="209">
        <v>7.5</v>
      </c>
      <c r="E29" s="210">
        <v>75</v>
      </c>
      <c r="F29" s="211">
        <v>0.005822309958921171</v>
      </c>
    </row>
    <row r="30" spans="1:6" ht="15">
      <c r="A30" s="208">
        <v>16</v>
      </c>
      <c r="B30" s="209" t="s">
        <v>18</v>
      </c>
      <c r="C30" s="209" t="s">
        <v>19</v>
      </c>
      <c r="D30" s="209">
        <v>18</v>
      </c>
      <c r="E30" s="210">
        <v>22.5</v>
      </c>
      <c r="F30" s="211">
        <v>0.0017466929876763515</v>
      </c>
    </row>
    <row r="31" spans="1:6" ht="15">
      <c r="A31" s="208">
        <v>17</v>
      </c>
      <c r="B31" s="209" t="s">
        <v>377</v>
      </c>
      <c r="C31" s="209" t="s">
        <v>15</v>
      </c>
      <c r="D31" s="209">
        <v>7</v>
      </c>
      <c r="E31" s="210">
        <v>12.6281801</v>
      </c>
      <c r="F31" s="211">
        <v>0.0009803357167904021</v>
      </c>
    </row>
    <row r="32" spans="1:6" ht="15">
      <c r="A32" s="208">
        <v>18</v>
      </c>
      <c r="B32" s="209" t="s">
        <v>378</v>
      </c>
      <c r="C32" s="209" t="s">
        <v>20</v>
      </c>
      <c r="D32" s="209">
        <v>5</v>
      </c>
      <c r="E32" s="210">
        <v>9.8547506</v>
      </c>
      <c r="F32" s="211">
        <v>0.0007650321674808585</v>
      </c>
    </row>
    <row r="33" spans="1:6" ht="15">
      <c r="A33" s="212"/>
      <c r="B33" s="213" t="s">
        <v>33</v>
      </c>
      <c r="C33" s="213"/>
      <c r="D33" s="213"/>
      <c r="E33" s="214">
        <v>10159.264</v>
      </c>
      <c r="F33" s="215">
        <v>0.7887</v>
      </c>
    </row>
    <row r="34" spans="1:6" ht="15">
      <c r="A34" s="204"/>
      <c r="B34" s="204" t="s">
        <v>379</v>
      </c>
      <c r="C34" s="216"/>
      <c r="D34" s="205"/>
      <c r="E34" s="206">
        <v>2722.2213849</v>
      </c>
      <c r="F34" s="207">
        <v>0.2113</v>
      </c>
    </row>
    <row r="35" spans="1:6" ht="15">
      <c r="A35" s="212"/>
      <c r="B35" s="213" t="s">
        <v>33</v>
      </c>
      <c r="C35" s="213"/>
      <c r="D35" s="213"/>
      <c r="E35" s="214">
        <v>12881.4852746</v>
      </c>
      <c r="F35" s="217">
        <v>1</v>
      </c>
    </row>
    <row r="36" spans="1:6" ht="15">
      <c r="A36" s="204"/>
      <c r="B36" s="218" t="s">
        <v>381</v>
      </c>
      <c r="C36" s="204"/>
      <c r="D36" s="205"/>
      <c r="E36" s="204"/>
      <c r="F36" s="219">
        <v>506250000</v>
      </c>
    </row>
    <row r="37" spans="1:6" ht="15">
      <c r="A37" s="78"/>
      <c r="B37" s="78"/>
      <c r="C37" s="78"/>
      <c r="D37" s="78"/>
      <c r="E37" s="78"/>
      <c r="F37" s="78"/>
    </row>
    <row r="38" spans="1:6" ht="15">
      <c r="A38" s="194" t="s">
        <v>304</v>
      </c>
      <c r="B38" s="195"/>
      <c r="C38" s="195"/>
      <c r="D38" s="195"/>
      <c r="E38" s="195"/>
      <c r="F38" s="196"/>
    </row>
    <row r="39" spans="1:6" ht="15">
      <c r="A39" s="197" t="s">
        <v>1</v>
      </c>
      <c r="B39" s="198" t="s">
        <v>370</v>
      </c>
      <c r="C39" s="198" t="s">
        <v>4</v>
      </c>
      <c r="D39" s="198" t="s">
        <v>5</v>
      </c>
      <c r="E39" s="199" t="s">
        <v>371</v>
      </c>
      <c r="F39" s="200" t="s">
        <v>372</v>
      </c>
    </row>
    <row r="40" spans="1:6" ht="15">
      <c r="A40" s="201"/>
      <c r="B40" s="202"/>
      <c r="C40" s="202"/>
      <c r="D40" s="202"/>
      <c r="E40" s="199" t="s">
        <v>373</v>
      </c>
      <c r="F40" s="203"/>
    </row>
    <row r="41" spans="1:6" ht="15">
      <c r="A41" s="204"/>
      <c r="B41" s="204" t="s">
        <v>315</v>
      </c>
      <c r="C41" s="204"/>
      <c r="D41" s="205"/>
      <c r="E41" s="206"/>
      <c r="F41" s="207"/>
    </row>
    <row r="42" spans="1:6" ht="15">
      <c r="A42" s="208">
        <v>1</v>
      </c>
      <c r="B42" s="209" t="s">
        <v>125</v>
      </c>
      <c r="C42" s="209" t="s">
        <v>26</v>
      </c>
      <c r="D42" s="209">
        <v>160</v>
      </c>
      <c r="E42" s="210">
        <v>789.9213734</v>
      </c>
      <c r="F42" s="211">
        <v>0.03343906958437616</v>
      </c>
    </row>
    <row r="43" spans="1:6" ht="15">
      <c r="A43" s="208">
        <v>2</v>
      </c>
      <c r="B43" s="209" t="s">
        <v>24</v>
      </c>
      <c r="C43" s="209" t="s">
        <v>32</v>
      </c>
      <c r="D43" s="209">
        <v>80</v>
      </c>
      <c r="E43" s="210">
        <v>399.596306</v>
      </c>
      <c r="F43" s="211">
        <v>0.016915770520906467</v>
      </c>
    </row>
    <row r="44" spans="1:6" ht="15">
      <c r="A44" s="208">
        <v>3</v>
      </c>
      <c r="B44" s="209" t="s">
        <v>30</v>
      </c>
      <c r="C44" s="209" t="s">
        <v>31</v>
      </c>
      <c r="D44" s="209">
        <v>80</v>
      </c>
      <c r="E44" s="210">
        <v>398.969959</v>
      </c>
      <c r="F44" s="211">
        <v>0.01688925590613308</v>
      </c>
    </row>
    <row r="45" spans="1:6" ht="15">
      <c r="A45" s="208">
        <v>4</v>
      </c>
      <c r="B45" s="209" t="s">
        <v>27</v>
      </c>
      <c r="C45" s="209" t="s">
        <v>29</v>
      </c>
      <c r="D45" s="209">
        <v>78</v>
      </c>
      <c r="E45" s="210">
        <v>388.4772833</v>
      </c>
      <c r="F45" s="211">
        <v>0.016445078390909775</v>
      </c>
    </row>
    <row r="46" spans="1:6" ht="15">
      <c r="A46" s="204"/>
      <c r="B46" s="204" t="s">
        <v>374</v>
      </c>
      <c r="C46" s="204"/>
      <c r="D46" s="205"/>
      <c r="E46" s="206"/>
      <c r="F46" s="207"/>
    </row>
    <row r="47" spans="1:6" ht="15">
      <c r="A47" s="208">
        <v>5</v>
      </c>
      <c r="B47" s="209" t="s">
        <v>8</v>
      </c>
      <c r="C47" s="209" t="s">
        <v>40</v>
      </c>
      <c r="D47" s="209">
        <v>206</v>
      </c>
      <c r="E47" s="210">
        <v>2608.0803627</v>
      </c>
      <c r="F47" s="211">
        <v>0.1104056475324767</v>
      </c>
    </row>
    <row r="48" spans="1:6" ht="15">
      <c r="A48" s="208">
        <v>6</v>
      </c>
      <c r="B48" s="209" t="s">
        <v>10</v>
      </c>
      <c r="C48" s="209" t="s">
        <v>114</v>
      </c>
      <c r="D48" s="209">
        <v>250</v>
      </c>
      <c r="E48" s="210">
        <v>2500</v>
      </c>
      <c r="F48" s="211">
        <v>0.10583037347263707</v>
      </c>
    </row>
    <row r="49" spans="1:6" ht="15">
      <c r="A49" s="204"/>
      <c r="B49" s="204" t="s">
        <v>375</v>
      </c>
      <c r="C49" s="204"/>
      <c r="D49" s="205"/>
      <c r="E49" s="206"/>
      <c r="F49" s="207"/>
    </row>
    <row r="50" spans="1:6" ht="15">
      <c r="A50" s="208">
        <v>7</v>
      </c>
      <c r="B50" s="209" t="s">
        <v>44</v>
      </c>
      <c r="C50" s="209" t="s">
        <v>45</v>
      </c>
      <c r="D50" s="209">
        <v>512000</v>
      </c>
      <c r="E50" s="210">
        <v>5120</v>
      </c>
      <c r="F50" s="211">
        <v>0.21674060487196073</v>
      </c>
    </row>
    <row r="51" spans="1:6" ht="15">
      <c r="A51" s="208">
        <v>8</v>
      </c>
      <c r="B51" s="209" t="s">
        <v>48</v>
      </c>
      <c r="C51" s="209" t="s">
        <v>62</v>
      </c>
      <c r="D51" s="209">
        <v>260</v>
      </c>
      <c r="E51" s="210">
        <v>2600</v>
      </c>
      <c r="F51" s="211">
        <v>0.11006358841154255</v>
      </c>
    </row>
    <row r="52" spans="1:6" ht="15">
      <c r="A52" s="208">
        <v>9</v>
      </c>
      <c r="B52" s="209" t="s">
        <v>52</v>
      </c>
      <c r="C52" s="209" t="s">
        <v>53</v>
      </c>
      <c r="D52" s="209">
        <v>241950</v>
      </c>
      <c r="E52" s="210">
        <v>2419.5</v>
      </c>
      <c r="F52" s="211">
        <v>0.10242263544681816</v>
      </c>
    </row>
    <row r="53" spans="1:6" ht="15">
      <c r="A53" s="208">
        <v>10</v>
      </c>
      <c r="B53" s="209" t="s">
        <v>46</v>
      </c>
      <c r="C53" s="209" t="s">
        <v>47</v>
      </c>
      <c r="D53" s="209">
        <v>120</v>
      </c>
      <c r="E53" s="210">
        <v>1200</v>
      </c>
      <c r="F53" s="211">
        <v>0.0507985792668658</v>
      </c>
    </row>
    <row r="54" spans="1:6" ht="15">
      <c r="A54" s="208">
        <v>11</v>
      </c>
      <c r="B54" s="209" t="s">
        <v>48</v>
      </c>
      <c r="C54" s="209" t="s">
        <v>63</v>
      </c>
      <c r="D54" s="209">
        <v>84</v>
      </c>
      <c r="E54" s="210">
        <v>838.90554</v>
      </c>
      <c r="F54" s="211">
        <v>0.035512674642585715</v>
      </c>
    </row>
    <row r="55" spans="1:6" ht="15">
      <c r="A55" s="208">
        <v>12</v>
      </c>
      <c r="B55" s="209" t="s">
        <v>58</v>
      </c>
      <c r="C55" s="209" t="s">
        <v>59</v>
      </c>
      <c r="D55" s="209">
        <v>1300</v>
      </c>
      <c r="E55" s="210">
        <v>774.1286301</v>
      </c>
      <c r="F55" s="211">
        <v>0.03277052881573757</v>
      </c>
    </row>
    <row r="56" spans="1:6" ht="15">
      <c r="A56" s="208">
        <v>13</v>
      </c>
      <c r="B56" s="209" t="s">
        <v>46</v>
      </c>
      <c r="C56" s="209" t="s">
        <v>51</v>
      </c>
      <c r="D56" s="209">
        <v>56</v>
      </c>
      <c r="E56" s="210">
        <v>560</v>
      </c>
      <c r="F56" s="211">
        <v>0.023706003657870706</v>
      </c>
    </row>
    <row r="57" spans="1:6" ht="15">
      <c r="A57" s="208">
        <v>14</v>
      </c>
      <c r="B57" s="209" t="s">
        <v>42</v>
      </c>
      <c r="C57" s="209" t="s">
        <v>64</v>
      </c>
      <c r="D57" s="209">
        <v>20</v>
      </c>
      <c r="E57" s="210">
        <v>200</v>
      </c>
      <c r="F57" s="211">
        <v>0.008466429877810966</v>
      </c>
    </row>
    <row r="58" spans="1:6" ht="15">
      <c r="A58" s="208">
        <v>15</v>
      </c>
      <c r="B58" s="209" t="s">
        <v>56</v>
      </c>
      <c r="C58" s="209" t="s">
        <v>57</v>
      </c>
      <c r="D58" s="209">
        <v>18</v>
      </c>
      <c r="E58" s="210">
        <v>180</v>
      </c>
      <c r="F58" s="211">
        <v>0.007619786890029869</v>
      </c>
    </row>
    <row r="59" spans="1:6" ht="15">
      <c r="A59" s="208">
        <v>16</v>
      </c>
      <c r="B59" s="209" t="s">
        <v>46</v>
      </c>
      <c r="C59" s="209" t="s">
        <v>50</v>
      </c>
      <c r="D59" s="209">
        <v>16</v>
      </c>
      <c r="E59" s="210">
        <v>160</v>
      </c>
      <c r="F59" s="211">
        <v>0.006773143902248773</v>
      </c>
    </row>
    <row r="60" spans="1:6" ht="15">
      <c r="A60" s="208">
        <v>17</v>
      </c>
      <c r="B60" s="209" t="s">
        <v>378</v>
      </c>
      <c r="C60" s="209" t="s">
        <v>17</v>
      </c>
      <c r="D60" s="209">
        <v>68</v>
      </c>
      <c r="E60" s="210">
        <v>135.1258477</v>
      </c>
      <c r="F60" s="211">
        <v>0.0057201675711590705</v>
      </c>
    </row>
    <row r="61" spans="1:6" ht="15">
      <c r="A61" s="208">
        <v>18</v>
      </c>
      <c r="B61" s="209" t="s">
        <v>18</v>
      </c>
      <c r="C61" s="209" t="s">
        <v>19</v>
      </c>
      <c r="D61" s="209">
        <v>97</v>
      </c>
      <c r="E61" s="210">
        <v>121.25</v>
      </c>
      <c r="F61" s="211">
        <v>0.005132773113422898</v>
      </c>
    </row>
    <row r="62" spans="1:6" ht="15">
      <c r="A62" s="208">
        <v>19</v>
      </c>
      <c r="B62" s="209" t="s">
        <v>378</v>
      </c>
      <c r="C62" s="209" t="s">
        <v>20</v>
      </c>
      <c r="D62" s="209">
        <v>60</v>
      </c>
      <c r="E62" s="210">
        <v>118.5038482</v>
      </c>
      <c r="F62" s="211">
        <v>0.005016522605180276</v>
      </c>
    </row>
    <row r="63" spans="1:6" ht="15">
      <c r="A63" s="208">
        <v>20</v>
      </c>
      <c r="B63" s="209" t="s">
        <v>377</v>
      </c>
      <c r="C63" s="209" t="s">
        <v>15</v>
      </c>
      <c r="D63" s="209">
        <v>20</v>
      </c>
      <c r="E63" s="210">
        <v>36.080502</v>
      </c>
      <c r="F63" s="211">
        <v>0.0015273652006960916</v>
      </c>
    </row>
    <row r="64" spans="1:6" ht="15">
      <c r="A64" s="212"/>
      <c r="B64" s="213" t="s">
        <v>33</v>
      </c>
      <c r="C64" s="213"/>
      <c r="D64" s="213"/>
      <c r="E64" s="214">
        <v>21548.54</v>
      </c>
      <c r="F64" s="215">
        <v>0.9122</v>
      </c>
    </row>
    <row r="65" spans="1:6" ht="15">
      <c r="A65" s="204"/>
      <c r="B65" s="204" t="s">
        <v>379</v>
      </c>
      <c r="C65" s="216"/>
      <c r="D65" s="205"/>
      <c r="E65" s="206">
        <v>2074.1682524000025</v>
      </c>
      <c r="F65" s="207">
        <v>0.0878</v>
      </c>
    </row>
    <row r="66" spans="1:6" ht="15">
      <c r="A66" s="212"/>
      <c r="B66" s="213" t="s">
        <v>33</v>
      </c>
      <c r="C66" s="213"/>
      <c r="D66" s="213"/>
      <c r="E66" s="214">
        <v>23622.7079048</v>
      </c>
      <c r="F66" s="217">
        <v>1</v>
      </c>
    </row>
    <row r="67" spans="1:6" ht="15">
      <c r="A67" s="204"/>
      <c r="B67" s="218" t="s">
        <v>382</v>
      </c>
      <c r="C67" s="204"/>
      <c r="D67" s="205"/>
      <c r="E67" s="204"/>
      <c r="F67" s="219">
        <v>675000000</v>
      </c>
    </row>
    <row r="68" spans="1:6" ht="15">
      <c r="A68" s="78"/>
      <c r="B68" s="78"/>
      <c r="C68" s="78"/>
      <c r="D68" s="78"/>
      <c r="E68" s="78"/>
      <c r="F68" s="78"/>
    </row>
    <row r="69" spans="1:6" ht="15">
      <c r="A69" s="194" t="s">
        <v>305</v>
      </c>
      <c r="B69" s="195"/>
      <c r="C69" s="195"/>
      <c r="D69" s="195"/>
      <c r="E69" s="195"/>
      <c r="F69" s="196"/>
    </row>
    <row r="70" spans="1:6" ht="15">
      <c r="A70" s="197" t="s">
        <v>1</v>
      </c>
      <c r="B70" s="198" t="s">
        <v>370</v>
      </c>
      <c r="C70" s="198" t="s">
        <v>4</v>
      </c>
      <c r="D70" s="198" t="s">
        <v>5</v>
      </c>
      <c r="E70" s="199" t="s">
        <v>371</v>
      </c>
      <c r="F70" s="200" t="s">
        <v>372</v>
      </c>
    </row>
    <row r="71" spans="1:6" ht="15">
      <c r="A71" s="201"/>
      <c r="B71" s="202"/>
      <c r="C71" s="202"/>
      <c r="D71" s="202"/>
      <c r="E71" s="199" t="s">
        <v>373</v>
      </c>
      <c r="F71" s="203"/>
    </row>
    <row r="72" spans="1:6" ht="15">
      <c r="A72" s="204"/>
      <c r="B72" s="204" t="s">
        <v>374</v>
      </c>
      <c r="C72" s="204"/>
      <c r="D72" s="205"/>
      <c r="E72" s="206"/>
      <c r="F72" s="207"/>
    </row>
    <row r="73" spans="1:6" ht="15">
      <c r="A73" s="208">
        <v>1</v>
      </c>
      <c r="B73" s="209" t="s">
        <v>8</v>
      </c>
      <c r="C73" s="209" t="s">
        <v>40</v>
      </c>
      <c r="D73" s="209">
        <v>5</v>
      </c>
      <c r="E73" s="210">
        <v>63.3029214</v>
      </c>
      <c r="F73" s="211">
        <v>0.0031668185148033</v>
      </c>
    </row>
    <row r="74" spans="1:6" ht="15">
      <c r="A74" s="204"/>
      <c r="B74" s="204" t="s">
        <v>375</v>
      </c>
      <c r="C74" s="204"/>
      <c r="D74" s="205"/>
      <c r="E74" s="206"/>
      <c r="F74" s="207"/>
    </row>
    <row r="75" spans="1:6" ht="15">
      <c r="A75" s="208">
        <v>2</v>
      </c>
      <c r="B75" s="209" t="s">
        <v>46</v>
      </c>
      <c r="C75" s="209" t="s">
        <v>47</v>
      </c>
      <c r="D75" s="209">
        <v>558</v>
      </c>
      <c r="E75" s="210">
        <v>5580</v>
      </c>
      <c r="F75" s="211">
        <v>0.27914742197983955</v>
      </c>
    </row>
    <row r="76" spans="1:6" ht="15">
      <c r="A76" s="208">
        <v>3</v>
      </c>
      <c r="B76" s="209" t="s">
        <v>44</v>
      </c>
      <c r="C76" s="209" t="s">
        <v>45</v>
      </c>
      <c r="D76" s="209">
        <v>395000</v>
      </c>
      <c r="E76" s="210">
        <v>3950</v>
      </c>
      <c r="F76" s="211">
        <v>0.1976043578531122</v>
      </c>
    </row>
    <row r="77" spans="1:6" ht="15">
      <c r="A77" s="208">
        <v>4</v>
      </c>
      <c r="B77" s="209" t="s">
        <v>42</v>
      </c>
      <c r="C77" s="209" t="s">
        <v>65</v>
      </c>
      <c r="D77" s="209">
        <v>280</v>
      </c>
      <c r="E77" s="210">
        <v>2800</v>
      </c>
      <c r="F77" s="211">
        <v>0.14007397518701625</v>
      </c>
    </row>
    <row r="78" spans="1:6" ht="15">
      <c r="A78" s="208">
        <v>5</v>
      </c>
      <c r="B78" s="209" t="s">
        <v>48</v>
      </c>
      <c r="C78" s="209" t="s">
        <v>62</v>
      </c>
      <c r="D78" s="209">
        <v>105</v>
      </c>
      <c r="E78" s="210">
        <v>1050</v>
      </c>
      <c r="F78" s="211">
        <v>0.052527740695131095</v>
      </c>
    </row>
    <row r="79" spans="1:6" ht="15">
      <c r="A79" s="208">
        <v>6</v>
      </c>
      <c r="B79" s="209" t="s">
        <v>378</v>
      </c>
      <c r="C79" s="209" t="s">
        <v>20</v>
      </c>
      <c r="D79" s="209">
        <v>80</v>
      </c>
      <c r="E79" s="210">
        <v>158.3882524</v>
      </c>
      <c r="F79" s="211">
        <v>0.007923597191640167</v>
      </c>
    </row>
    <row r="80" spans="1:6" ht="15">
      <c r="A80" s="208">
        <v>7</v>
      </c>
      <c r="B80" s="209" t="s">
        <v>46</v>
      </c>
      <c r="C80" s="209" t="s">
        <v>50</v>
      </c>
      <c r="D80" s="209">
        <v>8</v>
      </c>
      <c r="E80" s="210">
        <v>80</v>
      </c>
      <c r="F80" s="211">
        <v>0.004002113576771893</v>
      </c>
    </row>
    <row r="81" spans="1:6" ht="15">
      <c r="A81" s="208">
        <v>8</v>
      </c>
      <c r="B81" s="209" t="s">
        <v>377</v>
      </c>
      <c r="C81" s="209" t="s">
        <v>15</v>
      </c>
      <c r="D81" s="209">
        <v>10</v>
      </c>
      <c r="E81" s="210">
        <v>18.0402461</v>
      </c>
      <c r="F81" s="211">
        <v>0.0009024889230639523</v>
      </c>
    </row>
    <row r="82" spans="1:6" ht="15">
      <c r="A82" s="208">
        <v>9</v>
      </c>
      <c r="B82" s="209" t="s">
        <v>52</v>
      </c>
      <c r="C82" s="209" t="s">
        <v>53</v>
      </c>
      <c r="D82" s="209">
        <v>1703</v>
      </c>
      <c r="E82" s="210">
        <v>17.03</v>
      </c>
      <c r="F82" s="211">
        <v>0.0008519499276553167</v>
      </c>
    </row>
    <row r="83" spans="1:6" ht="15">
      <c r="A83" s="208">
        <v>10</v>
      </c>
      <c r="B83" s="209" t="s">
        <v>18</v>
      </c>
      <c r="C83" s="209" t="s">
        <v>19</v>
      </c>
      <c r="D83" s="209">
        <v>10</v>
      </c>
      <c r="E83" s="210">
        <v>12.5</v>
      </c>
      <c r="F83" s="211">
        <v>0.0006253302463706083</v>
      </c>
    </row>
    <row r="84" spans="1:6" ht="15">
      <c r="A84" s="212"/>
      <c r="B84" s="213" t="s">
        <v>33</v>
      </c>
      <c r="C84" s="213"/>
      <c r="D84" s="213"/>
      <c r="E84" s="214">
        <v>13729.261</v>
      </c>
      <c r="F84" s="215">
        <v>0.6868</v>
      </c>
    </row>
    <row r="85" spans="1:6" ht="15">
      <c r="A85" s="204"/>
      <c r="B85" s="204" t="s">
        <v>379</v>
      </c>
      <c r="C85" s="216"/>
      <c r="D85" s="205"/>
      <c r="E85" s="206">
        <v>6260.176277299999</v>
      </c>
      <c r="F85" s="207">
        <v>0.3132</v>
      </c>
    </row>
    <row r="86" spans="1:6" ht="15">
      <c r="A86" s="212"/>
      <c r="B86" s="213" t="s">
        <v>33</v>
      </c>
      <c r="C86" s="213"/>
      <c r="D86" s="213"/>
      <c r="E86" s="214">
        <v>19989.4376972</v>
      </c>
      <c r="F86" s="217">
        <v>1</v>
      </c>
    </row>
    <row r="87" spans="1:6" ht="15">
      <c r="A87" s="204"/>
      <c r="B87" s="218" t="s">
        <v>383</v>
      </c>
      <c r="C87" s="204"/>
      <c r="D87" s="205"/>
      <c r="E87" s="204"/>
      <c r="F87" s="219">
        <v>543750000</v>
      </c>
    </row>
    <row r="88" spans="1:6" ht="15">
      <c r="A88" s="78"/>
      <c r="B88" s="78"/>
      <c r="C88" s="78"/>
      <c r="D88" s="78"/>
      <c r="E88" s="78"/>
      <c r="F88" s="78"/>
    </row>
  </sheetData>
  <sheetProtection/>
  <mergeCells count="20">
    <mergeCell ref="A69:F69"/>
    <mergeCell ref="A70:A71"/>
    <mergeCell ref="B70:B71"/>
    <mergeCell ref="C70:C71"/>
    <mergeCell ref="D70:D71"/>
    <mergeCell ref="F70:F71"/>
    <mergeCell ref="A38:F38"/>
    <mergeCell ref="A39:A40"/>
    <mergeCell ref="B39:B40"/>
    <mergeCell ref="C39:C40"/>
    <mergeCell ref="D39:D40"/>
    <mergeCell ref="F39:F40"/>
    <mergeCell ref="A5:F5"/>
    <mergeCell ref="A7:F7"/>
    <mergeCell ref="A9:F9"/>
    <mergeCell ref="A10:A11"/>
    <mergeCell ref="B10:B11"/>
    <mergeCell ref="C10:C11"/>
    <mergeCell ref="D10:D11"/>
    <mergeCell ref="F10:F11"/>
  </mergeCells>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dimension ref="A1:B8"/>
  <sheetViews>
    <sheetView zoomScalePageLayoutView="0" workbookViewId="0" topLeftCell="A1">
      <selection activeCell="E16" sqref="E16"/>
    </sheetView>
  </sheetViews>
  <sheetFormatPr defaultColWidth="9.140625" defaultRowHeight="15"/>
  <cols>
    <col min="1" max="1" width="39.140625" style="59" bestFit="1" customWidth="1"/>
    <col min="2" max="16384" width="9.140625" style="59" customWidth="1"/>
  </cols>
  <sheetData>
    <row r="1" spans="1:2" ht="15">
      <c r="A1" s="59" t="s">
        <v>279</v>
      </c>
      <c r="B1" s="220" t="s">
        <v>362</v>
      </c>
    </row>
    <row r="2" spans="1:2" ht="15">
      <c r="A2" s="59" t="s">
        <v>300</v>
      </c>
      <c r="B2" s="59">
        <v>1.17</v>
      </c>
    </row>
    <row r="3" spans="1:2" ht="15">
      <c r="A3" s="59" t="s">
        <v>302</v>
      </c>
      <c r="B3" s="59">
        <v>1.17</v>
      </c>
    </row>
    <row r="4" spans="1:2" ht="15">
      <c r="A4" s="59" t="s">
        <v>303</v>
      </c>
      <c r="B4" s="59">
        <v>1.17</v>
      </c>
    </row>
    <row r="5" spans="1:2" ht="15">
      <c r="A5" s="59" t="s">
        <v>304</v>
      </c>
      <c r="B5" s="59">
        <v>1.17</v>
      </c>
    </row>
    <row r="6" spans="1:2" ht="15">
      <c r="A6" s="59" t="s">
        <v>305</v>
      </c>
      <c r="B6" s="59">
        <v>1.17</v>
      </c>
    </row>
    <row r="7" spans="1:2" ht="15">
      <c r="A7" s="59" t="s">
        <v>306</v>
      </c>
      <c r="B7" s="59">
        <v>1.17</v>
      </c>
    </row>
    <row r="8" spans="1:2" ht="15">
      <c r="A8" s="59" t="s">
        <v>307</v>
      </c>
      <c r="B8" s="59">
        <v>1.17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45"/>
  <sheetViews>
    <sheetView zoomScalePageLayoutView="0" workbookViewId="0" topLeftCell="A1">
      <selection activeCell="A1" sqref="A1"/>
    </sheetView>
  </sheetViews>
  <sheetFormatPr defaultColWidth="9.140625" defaultRowHeight="15"/>
  <cols>
    <col min="1" max="1" width="7.28125" style="0" customWidth="1"/>
    <col min="2" max="2" width="57.8515625" style="0" customWidth="1"/>
    <col min="3" max="3" width="19.28125" style="0" bestFit="1" customWidth="1"/>
    <col min="4" max="4" width="19.28125" style="0" customWidth="1"/>
    <col min="5" max="5" width="20.421875" style="0" customWidth="1"/>
    <col min="6" max="6" width="21.57421875" style="0" customWidth="1"/>
    <col min="7" max="7" width="18.00390625" style="0" customWidth="1"/>
  </cols>
  <sheetData>
    <row r="1" spans="1:7" ht="15">
      <c r="A1" s="10"/>
      <c r="G1" s="11"/>
    </row>
    <row r="2" spans="1:7" ht="15">
      <c r="A2" s="136" t="s">
        <v>106</v>
      </c>
      <c r="B2" s="136"/>
      <c r="C2" s="136"/>
      <c r="D2" s="136"/>
      <c r="E2" s="136"/>
      <c r="F2" s="136"/>
      <c r="G2" s="136"/>
    </row>
    <row r="3" spans="1:7" ht="15">
      <c r="A3" s="137" t="s">
        <v>0</v>
      </c>
      <c r="B3" s="137"/>
      <c r="C3" s="137"/>
      <c r="D3" s="137"/>
      <c r="E3" s="137"/>
      <c r="F3" s="137"/>
      <c r="G3" s="137"/>
    </row>
    <row r="4" spans="1:8" ht="26.25" customHeight="1">
      <c r="A4" s="38" t="s">
        <v>1</v>
      </c>
      <c r="B4" s="39" t="s">
        <v>2</v>
      </c>
      <c r="C4" s="39" t="s">
        <v>3</v>
      </c>
      <c r="D4" s="40" t="s">
        <v>4</v>
      </c>
      <c r="E4" s="40" t="s">
        <v>5</v>
      </c>
      <c r="F4" s="41" t="s">
        <v>6</v>
      </c>
      <c r="G4" s="42" t="s">
        <v>7</v>
      </c>
      <c r="H4" s="42" t="s">
        <v>102</v>
      </c>
    </row>
    <row r="5" spans="1:8" ht="15">
      <c r="A5" s="12"/>
      <c r="B5" s="13"/>
      <c r="C5" s="13"/>
      <c r="D5" s="13"/>
      <c r="E5" s="14"/>
      <c r="F5" s="15"/>
      <c r="G5" s="16"/>
      <c r="H5" s="21"/>
    </row>
    <row r="6" spans="1:8" ht="15">
      <c r="A6" s="17"/>
      <c r="B6" s="18" t="s">
        <v>97</v>
      </c>
      <c r="C6" s="19"/>
      <c r="D6" s="19"/>
      <c r="E6" s="20"/>
      <c r="F6" s="20"/>
      <c r="G6" s="21"/>
      <c r="H6" s="21"/>
    </row>
    <row r="7" spans="1:8" ht="15">
      <c r="A7" s="17">
        <v>1</v>
      </c>
      <c r="B7" s="22" t="s">
        <v>12</v>
      </c>
      <c r="C7" s="19" t="s">
        <v>88</v>
      </c>
      <c r="D7" s="19" t="s">
        <v>39</v>
      </c>
      <c r="E7" s="20">
        <v>458496</v>
      </c>
      <c r="F7" s="20">
        <v>4607.0997041</v>
      </c>
      <c r="G7" s="30">
        <v>10.877944464089015</v>
      </c>
      <c r="H7" s="51">
        <v>0.1175</v>
      </c>
    </row>
    <row r="8" spans="1:8" ht="15">
      <c r="A8" s="17">
        <v>2</v>
      </c>
      <c r="B8" s="22" t="s">
        <v>8</v>
      </c>
      <c r="C8" s="19" t="s">
        <v>86</v>
      </c>
      <c r="D8" s="19" t="s">
        <v>40</v>
      </c>
      <c r="E8" s="20">
        <v>299</v>
      </c>
      <c r="F8" s="20">
        <v>3785.5147012</v>
      </c>
      <c r="G8" s="30">
        <v>8.938078472883928</v>
      </c>
      <c r="H8" s="51">
        <v>0</v>
      </c>
    </row>
    <row r="9" spans="1:8" ht="15">
      <c r="A9" s="17">
        <v>3</v>
      </c>
      <c r="B9" s="22" t="s">
        <v>10</v>
      </c>
      <c r="C9" s="19" t="s">
        <v>87</v>
      </c>
      <c r="D9" s="19" t="s">
        <v>41</v>
      </c>
      <c r="E9" s="20">
        <v>200</v>
      </c>
      <c r="F9" s="20">
        <v>2059.9065584</v>
      </c>
      <c r="G9" s="30">
        <v>4.863699633751526</v>
      </c>
      <c r="H9" s="51">
        <v>0.1425</v>
      </c>
    </row>
    <row r="10" spans="1:8" ht="15">
      <c r="A10" s="17"/>
      <c r="B10" s="22"/>
      <c r="C10" s="19"/>
      <c r="D10" s="19"/>
      <c r="E10" s="20"/>
      <c r="F10" s="20"/>
      <c r="G10" s="23"/>
      <c r="H10" s="21"/>
    </row>
    <row r="11" spans="1:8" ht="15">
      <c r="A11" s="17"/>
      <c r="B11" s="18" t="s">
        <v>14</v>
      </c>
      <c r="C11" s="22"/>
      <c r="D11" s="22"/>
      <c r="E11" s="22"/>
      <c r="F11" s="22"/>
      <c r="G11" s="22"/>
      <c r="H11" s="21"/>
    </row>
    <row r="12" spans="1:8" ht="15">
      <c r="A12" s="17">
        <v>4</v>
      </c>
      <c r="B12" s="22" t="s">
        <v>42</v>
      </c>
      <c r="C12" s="19" t="s">
        <v>91</v>
      </c>
      <c r="D12" s="19" t="s">
        <v>43</v>
      </c>
      <c r="E12" s="20">
        <v>650</v>
      </c>
      <c r="F12" s="20">
        <v>5824.8605477</v>
      </c>
      <c r="G12" s="30">
        <v>13.753231668191482</v>
      </c>
      <c r="H12" s="51">
        <v>0.1043</v>
      </c>
    </row>
    <row r="13" spans="1:8" ht="15">
      <c r="A13" s="17">
        <v>5</v>
      </c>
      <c r="B13" s="22" t="s">
        <v>44</v>
      </c>
      <c r="C13" s="19" t="s">
        <v>89</v>
      </c>
      <c r="D13" s="19" t="s">
        <v>45</v>
      </c>
      <c r="E13" s="20">
        <v>327000</v>
      </c>
      <c r="F13" s="20">
        <v>3289.579685</v>
      </c>
      <c r="G13" s="30">
        <v>7.767113243019306</v>
      </c>
      <c r="H13" s="51">
        <v>0.1457</v>
      </c>
    </row>
    <row r="14" spans="1:8" ht="15">
      <c r="A14" s="17">
        <v>6</v>
      </c>
      <c r="B14" s="22" t="s">
        <v>46</v>
      </c>
      <c r="C14" s="19" t="s">
        <v>92</v>
      </c>
      <c r="D14" s="19" t="s">
        <v>47</v>
      </c>
      <c r="E14" s="20">
        <v>261</v>
      </c>
      <c r="F14" s="20">
        <v>2620.3506164</v>
      </c>
      <c r="G14" s="30">
        <v>6.186978861402545</v>
      </c>
      <c r="H14" s="51">
        <v>0.0965</v>
      </c>
    </row>
    <row r="15" spans="1:8" ht="15">
      <c r="A15" s="17">
        <v>7</v>
      </c>
      <c r="B15" s="22" t="s">
        <v>99</v>
      </c>
      <c r="C15" s="19" t="s">
        <v>89</v>
      </c>
      <c r="D15" s="19" t="s">
        <v>17</v>
      </c>
      <c r="E15" s="20">
        <v>552</v>
      </c>
      <c r="F15" s="20">
        <v>1319.8682104</v>
      </c>
      <c r="G15" s="30">
        <v>3.116375597400381</v>
      </c>
      <c r="H15" s="51">
        <v>0</v>
      </c>
    </row>
    <row r="16" spans="1:8" ht="15">
      <c r="A16" s="17">
        <v>8</v>
      </c>
      <c r="B16" s="22" t="s">
        <v>48</v>
      </c>
      <c r="C16" s="19" t="s">
        <v>93</v>
      </c>
      <c r="D16" s="19" t="s">
        <v>49</v>
      </c>
      <c r="E16" s="20">
        <v>120</v>
      </c>
      <c r="F16" s="20">
        <v>1203.878695</v>
      </c>
      <c r="G16" s="30">
        <v>2.8425096973819928</v>
      </c>
      <c r="H16" s="51">
        <v>0.108</v>
      </c>
    </row>
    <row r="17" spans="1:8" ht="15">
      <c r="A17" s="17">
        <v>9</v>
      </c>
      <c r="B17" s="22" t="s">
        <v>101</v>
      </c>
      <c r="C17" s="19" t="s">
        <v>89</v>
      </c>
      <c r="D17" s="19" t="s">
        <v>15</v>
      </c>
      <c r="E17" s="20">
        <v>380</v>
      </c>
      <c r="F17" s="20">
        <v>822.2236689</v>
      </c>
      <c r="G17" s="30">
        <v>1.9413739623203905</v>
      </c>
      <c r="H17" s="51">
        <v>0</v>
      </c>
    </row>
    <row r="18" spans="1:8" ht="15">
      <c r="A18" s="17">
        <v>10</v>
      </c>
      <c r="B18" s="22" t="s">
        <v>46</v>
      </c>
      <c r="C18" s="19" t="s">
        <v>92</v>
      </c>
      <c r="D18" s="19" t="s">
        <v>50</v>
      </c>
      <c r="E18" s="20">
        <v>75</v>
      </c>
      <c r="F18" s="20">
        <v>752.9743151</v>
      </c>
      <c r="G18" s="30">
        <v>1.7778674890091932</v>
      </c>
      <c r="H18" s="51">
        <v>0.0965</v>
      </c>
    </row>
    <row r="19" spans="1:8" ht="15">
      <c r="A19" s="17">
        <v>11</v>
      </c>
      <c r="B19" s="22" t="s">
        <v>100</v>
      </c>
      <c r="C19" s="19" t="s">
        <v>89</v>
      </c>
      <c r="D19" s="19" t="s">
        <v>16</v>
      </c>
      <c r="E19" s="20">
        <v>286</v>
      </c>
      <c r="F19" s="20">
        <v>715</v>
      </c>
      <c r="G19" s="30">
        <v>1.6882053333688445</v>
      </c>
      <c r="H19" s="51">
        <v>0</v>
      </c>
    </row>
    <row r="20" spans="1:8" ht="15">
      <c r="A20" s="17">
        <v>12</v>
      </c>
      <c r="B20" s="22" t="s">
        <v>46</v>
      </c>
      <c r="C20" s="19" t="s">
        <v>92</v>
      </c>
      <c r="D20" s="19" t="s">
        <v>51</v>
      </c>
      <c r="E20" s="20">
        <v>47</v>
      </c>
      <c r="F20" s="20">
        <v>471.8639041</v>
      </c>
      <c r="G20" s="30">
        <v>1.114130293043168</v>
      </c>
      <c r="H20" s="51">
        <v>0.0965</v>
      </c>
    </row>
    <row r="21" spans="1:8" ht="15">
      <c r="A21" s="17">
        <v>13</v>
      </c>
      <c r="B21" s="22" t="s">
        <v>52</v>
      </c>
      <c r="C21" s="19" t="s">
        <v>94</v>
      </c>
      <c r="D21" s="19" t="s">
        <v>53</v>
      </c>
      <c r="E21" s="20">
        <v>28543</v>
      </c>
      <c r="F21" s="20">
        <v>286.66165</v>
      </c>
      <c r="G21" s="30">
        <v>0.6768443725906477</v>
      </c>
      <c r="H21" s="51">
        <v>0.105</v>
      </c>
    </row>
    <row r="22" spans="1:8" ht="15">
      <c r="A22" s="17">
        <v>14</v>
      </c>
      <c r="B22" s="22" t="s">
        <v>18</v>
      </c>
      <c r="C22" s="48" t="s">
        <v>90</v>
      </c>
      <c r="D22" s="19" t="s">
        <v>19</v>
      </c>
      <c r="E22" s="20">
        <v>173</v>
      </c>
      <c r="F22" s="20">
        <v>217.4497432</v>
      </c>
      <c r="G22" s="30">
        <v>0.5134263163775185</v>
      </c>
      <c r="H22" s="51">
        <v>0.135</v>
      </c>
    </row>
    <row r="23" spans="1:8" ht="15">
      <c r="A23" s="17">
        <v>15</v>
      </c>
      <c r="B23" s="22" t="s">
        <v>99</v>
      </c>
      <c r="C23" s="19" t="s">
        <v>89</v>
      </c>
      <c r="D23" s="19" t="s">
        <v>20</v>
      </c>
      <c r="E23" s="20">
        <v>85</v>
      </c>
      <c r="F23" s="20">
        <v>191.5379399</v>
      </c>
      <c r="G23" s="30">
        <v>0.4522452750792465</v>
      </c>
      <c r="H23" s="51">
        <v>0</v>
      </c>
    </row>
    <row r="24" spans="1:8" ht="15">
      <c r="A24" s="17"/>
      <c r="B24" s="22"/>
      <c r="C24" s="19"/>
      <c r="D24" s="19"/>
      <c r="E24" s="20"/>
      <c r="F24" s="20"/>
      <c r="G24" s="30"/>
      <c r="H24" s="21"/>
    </row>
    <row r="25" spans="1:8" ht="15">
      <c r="A25" s="17"/>
      <c r="B25" s="18" t="s">
        <v>98</v>
      </c>
      <c r="C25" s="19"/>
      <c r="D25" s="19"/>
      <c r="E25" s="20"/>
      <c r="F25" s="20"/>
      <c r="G25" s="30"/>
      <c r="H25" s="21"/>
    </row>
    <row r="26" spans="1:8" ht="15">
      <c r="A26" s="17">
        <v>16</v>
      </c>
      <c r="B26" s="22" t="s">
        <v>21</v>
      </c>
      <c r="C26" s="19" t="s">
        <v>22</v>
      </c>
      <c r="D26" s="19" t="s">
        <v>26</v>
      </c>
      <c r="E26" s="20">
        <v>213</v>
      </c>
      <c r="F26" s="20">
        <v>1049.5186481</v>
      </c>
      <c r="G26" s="30">
        <v>2.478046124744727</v>
      </c>
      <c r="H26" s="51">
        <v>0.0455</v>
      </c>
    </row>
    <row r="27" spans="1:8" ht="15">
      <c r="A27" s="17">
        <v>17</v>
      </c>
      <c r="B27" s="22" t="s">
        <v>27</v>
      </c>
      <c r="C27" s="19" t="s">
        <v>28</v>
      </c>
      <c r="D27" s="19" t="s">
        <v>29</v>
      </c>
      <c r="E27" s="20">
        <v>107</v>
      </c>
      <c r="F27" s="20">
        <v>531.7175136</v>
      </c>
      <c r="G27" s="30">
        <v>1.2554522270001973</v>
      </c>
      <c r="H27" s="51">
        <v>0.0525</v>
      </c>
    </row>
    <row r="28" spans="1:8" ht="15">
      <c r="A28" s="17">
        <v>18</v>
      </c>
      <c r="B28" s="22" t="s">
        <v>30</v>
      </c>
      <c r="C28" s="19" t="s">
        <v>22</v>
      </c>
      <c r="D28" s="19" t="s">
        <v>31</v>
      </c>
      <c r="E28" s="20">
        <v>106</v>
      </c>
      <c r="F28" s="20">
        <v>527.4220369</v>
      </c>
      <c r="G28" s="30">
        <v>1.245310063819356</v>
      </c>
      <c r="H28" s="51">
        <v>0.0536</v>
      </c>
    </row>
    <row r="29" spans="1:8" ht="15">
      <c r="A29" s="17">
        <v>19</v>
      </c>
      <c r="B29" s="22" t="s">
        <v>24</v>
      </c>
      <c r="C29" s="19" t="s">
        <v>22</v>
      </c>
      <c r="D29" s="19" t="s">
        <v>32</v>
      </c>
      <c r="E29" s="20">
        <v>103</v>
      </c>
      <c r="F29" s="20">
        <v>512.8170248</v>
      </c>
      <c r="G29" s="30">
        <v>1.2108257850485358</v>
      </c>
      <c r="H29" s="51">
        <v>0.0765</v>
      </c>
    </row>
    <row r="30" spans="1:8" ht="15">
      <c r="A30" s="17"/>
      <c r="B30" s="22"/>
      <c r="C30" s="19"/>
      <c r="D30" s="19"/>
      <c r="E30" s="20"/>
      <c r="F30" s="20"/>
      <c r="G30" s="30"/>
      <c r="H30" s="21"/>
    </row>
    <row r="31" spans="1:8" ht="15">
      <c r="A31" s="17"/>
      <c r="B31" s="18"/>
      <c r="C31" s="19"/>
      <c r="D31" s="19"/>
      <c r="E31" s="20"/>
      <c r="F31" s="20"/>
      <c r="G31" s="30"/>
      <c r="H31" s="21"/>
    </row>
    <row r="32" spans="1:8" ht="15">
      <c r="A32" s="33"/>
      <c r="B32" s="34" t="s">
        <v>33</v>
      </c>
      <c r="C32" s="35"/>
      <c r="D32" s="35"/>
      <c r="E32" s="36">
        <v>0</v>
      </c>
      <c r="F32" s="36">
        <v>30790.24516279999</v>
      </c>
      <c r="G32" s="37">
        <v>72.69965888052201</v>
      </c>
      <c r="H32" s="21"/>
    </row>
    <row r="33" spans="1:8" ht="15">
      <c r="A33" s="12"/>
      <c r="B33" s="18" t="s">
        <v>34</v>
      </c>
      <c r="C33" s="13"/>
      <c r="D33" s="13"/>
      <c r="E33" s="14"/>
      <c r="F33" s="15"/>
      <c r="G33" s="16"/>
      <c r="H33" s="21"/>
    </row>
    <row r="34" spans="1:9" ht="15">
      <c r="A34" s="17"/>
      <c r="B34" s="22" t="s">
        <v>34</v>
      </c>
      <c r="C34" s="19"/>
      <c r="D34" s="19"/>
      <c r="E34" s="20"/>
      <c r="F34" s="20">
        <v>11510.5559227</v>
      </c>
      <c r="G34" s="30">
        <v>27.18</v>
      </c>
      <c r="H34" s="51">
        <v>0.0309</v>
      </c>
      <c r="I34" s="53"/>
    </row>
    <row r="35" spans="1:8" ht="15">
      <c r="A35" s="33"/>
      <c r="B35" s="34" t="s">
        <v>33</v>
      </c>
      <c r="C35" s="35"/>
      <c r="D35" s="35"/>
      <c r="E35" s="43"/>
      <c r="F35" s="36">
        <v>11510.556</v>
      </c>
      <c r="G35" s="37">
        <v>27.18</v>
      </c>
      <c r="H35" s="21"/>
    </row>
    <row r="36" spans="1:9" ht="15">
      <c r="A36" s="24"/>
      <c r="B36" s="27" t="s">
        <v>35</v>
      </c>
      <c r="C36" s="25"/>
      <c r="D36" s="25"/>
      <c r="E36" s="26"/>
      <c r="F36" s="28"/>
      <c r="G36" s="29"/>
      <c r="H36" s="21"/>
      <c r="I36" s="53"/>
    </row>
    <row r="37" spans="1:8" ht="15">
      <c r="A37" s="24"/>
      <c r="B37" s="27" t="s">
        <v>36</v>
      </c>
      <c r="C37" s="25"/>
      <c r="D37" s="25"/>
      <c r="E37" s="26"/>
      <c r="F37" s="20">
        <v>51.86691450000944</v>
      </c>
      <c r="G37" s="30">
        <v>0.12246433802000255</v>
      </c>
      <c r="H37" s="21"/>
    </row>
    <row r="38" spans="1:8" ht="15">
      <c r="A38" s="33"/>
      <c r="B38" s="44" t="s">
        <v>33</v>
      </c>
      <c r="C38" s="35"/>
      <c r="D38" s="35"/>
      <c r="E38" s="43"/>
      <c r="F38" s="36">
        <v>51.86691450000944</v>
      </c>
      <c r="G38" s="37">
        <v>0.12246433802000255</v>
      </c>
      <c r="H38" s="21"/>
    </row>
    <row r="39" spans="1:8" ht="15">
      <c r="A39" s="45"/>
      <c r="B39" s="47" t="s">
        <v>37</v>
      </c>
      <c r="C39" s="46"/>
      <c r="D39" s="46"/>
      <c r="E39" s="46"/>
      <c r="F39" s="31">
        <v>42352.668</v>
      </c>
      <c r="G39" s="32" t="s">
        <v>38</v>
      </c>
      <c r="H39" s="21"/>
    </row>
    <row r="42" ht="15">
      <c r="A42" t="s">
        <v>103</v>
      </c>
    </row>
    <row r="43" ht="15">
      <c r="A43" t="s">
        <v>104</v>
      </c>
    </row>
    <row r="45" spans="1:7" ht="30" customHeight="1">
      <c r="A45" s="54" t="s">
        <v>111</v>
      </c>
      <c r="B45" s="138" t="s">
        <v>112</v>
      </c>
      <c r="C45" s="138"/>
      <c r="D45" s="138"/>
      <c r="E45" s="138"/>
      <c r="F45" s="138"/>
      <c r="G45" s="139"/>
    </row>
  </sheetData>
  <sheetProtection/>
  <mergeCells count="3">
    <mergeCell ref="A2:G2"/>
    <mergeCell ref="A3:G3"/>
    <mergeCell ref="B45:G45"/>
  </mergeCells>
  <conditionalFormatting sqref="C32:D32 C35:E38 F36">
    <cfRule type="cellIs" priority="1" dxfId="28" operator="lessThan" stopIfTrue="1">
      <formula>0</formula>
    </cfRule>
  </conditionalFormatting>
  <conditionalFormatting sqref="G36">
    <cfRule type="cellIs" priority="2" dxfId="28" operator="lessThan" stopIfTrue="1">
      <formula>0</formula>
    </cfRule>
  </conditionalFormatting>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I17"/>
  <sheetViews>
    <sheetView zoomScalePageLayoutView="0" workbookViewId="0" topLeftCell="A1">
      <selection activeCell="A1" sqref="A1:A2"/>
    </sheetView>
  </sheetViews>
  <sheetFormatPr defaultColWidth="9.140625" defaultRowHeight="15"/>
  <cols>
    <col min="1" max="1" width="34.00390625" style="227" customWidth="1"/>
    <col min="2" max="2" width="9.140625" style="227" customWidth="1"/>
    <col min="3" max="3" width="11.421875" style="227" customWidth="1"/>
    <col min="4" max="4" width="9.140625" style="227" customWidth="1"/>
    <col min="5" max="5" width="11.421875" style="227" customWidth="1"/>
    <col min="6" max="6" width="9.140625" style="227" customWidth="1"/>
    <col min="7" max="7" width="11.57421875" style="227" customWidth="1"/>
    <col min="8" max="8" width="9.140625" style="227" customWidth="1"/>
    <col min="9" max="9" width="12.7109375" style="227" customWidth="1"/>
    <col min="10" max="16384" width="9.140625" style="59" customWidth="1"/>
  </cols>
  <sheetData>
    <row r="1" spans="1:9" ht="15">
      <c r="A1" s="221" t="s">
        <v>279</v>
      </c>
      <c r="B1" s="221" t="s">
        <v>384</v>
      </c>
      <c r="C1" s="221"/>
      <c r="D1" s="221" t="s">
        <v>385</v>
      </c>
      <c r="E1" s="221"/>
      <c r="F1" s="221" t="s">
        <v>386</v>
      </c>
      <c r="G1" s="221"/>
      <c r="H1" s="221" t="s">
        <v>387</v>
      </c>
      <c r="I1" s="221"/>
    </row>
    <row r="2" spans="1:9" ht="25.5">
      <c r="A2" s="221"/>
      <c r="B2" s="222" t="s">
        <v>388</v>
      </c>
      <c r="C2" s="222" t="s">
        <v>389</v>
      </c>
      <c r="D2" s="222" t="s">
        <v>388</v>
      </c>
      <c r="E2" s="222" t="s">
        <v>389</v>
      </c>
      <c r="F2" s="222" t="s">
        <v>388</v>
      </c>
      <c r="G2" s="222" t="s">
        <v>389</v>
      </c>
      <c r="H2" s="222" t="s">
        <v>388</v>
      </c>
      <c r="I2" s="222" t="s">
        <v>389</v>
      </c>
    </row>
    <row r="3" spans="1:9" ht="15.75">
      <c r="A3" s="223" t="s">
        <v>390</v>
      </c>
      <c r="B3" s="224">
        <v>-0.1399543564766646</v>
      </c>
      <c r="C3" s="224">
        <v>0.12250166535377502</v>
      </c>
      <c r="D3" s="224">
        <v>-0.0026646643877029424</v>
      </c>
      <c r="E3" s="224">
        <v>0.09594988524913786</v>
      </c>
      <c r="F3" s="224">
        <v>0.041978648304939276</v>
      </c>
      <c r="G3" s="224">
        <v>0.09251836240291597</v>
      </c>
      <c r="H3" s="224">
        <v>0.06002722084522247</v>
      </c>
      <c r="I3" s="224">
        <v>0.09943409562110903</v>
      </c>
    </row>
    <row r="4" spans="1:9" ht="15.75">
      <c r="A4" s="223" t="s">
        <v>391</v>
      </c>
      <c r="B4" s="224">
        <v>-0.14094871841371062</v>
      </c>
      <c r="C4" s="224">
        <v>0.12250166535377502</v>
      </c>
      <c r="D4" s="224">
        <v>-0.0005464941263198851</v>
      </c>
      <c r="E4" s="224">
        <v>0.09594988524913786</v>
      </c>
      <c r="F4" s="224">
        <v>0.04443830549716951</v>
      </c>
      <c r="G4" s="224">
        <v>0.09251836240291597</v>
      </c>
      <c r="H4" s="224">
        <v>0.06186111271381378</v>
      </c>
      <c r="I4" s="224">
        <v>0.09943409562110903</v>
      </c>
    </row>
    <row r="5" spans="1:9" ht="15.75">
      <c r="A5" s="223" t="s">
        <v>392</v>
      </c>
      <c r="B5" s="224">
        <v>-0.20593584999442105</v>
      </c>
      <c r="C5" s="224">
        <v>0.12250166535377502</v>
      </c>
      <c r="D5" s="224">
        <v>-0.041145756840705885</v>
      </c>
      <c r="E5" s="224">
        <v>0.09594988524913786</v>
      </c>
      <c r="F5" s="225">
        <v>0</v>
      </c>
      <c r="G5" s="225">
        <v>0</v>
      </c>
      <c r="H5" s="224">
        <v>0.01639858782291413</v>
      </c>
      <c r="I5" s="224">
        <v>0.0906195551156998</v>
      </c>
    </row>
    <row r="6" spans="1:9" ht="15.75">
      <c r="A6" s="223" t="s">
        <v>393</v>
      </c>
      <c r="B6" s="224">
        <v>-0.0013824373483657837</v>
      </c>
      <c r="C6" s="224">
        <v>0.12250166535377502</v>
      </c>
      <c r="D6" s="224">
        <v>0.05760824382305145</v>
      </c>
      <c r="E6" s="224">
        <v>0.09594988524913786</v>
      </c>
      <c r="F6" s="225">
        <v>0</v>
      </c>
      <c r="G6" s="225">
        <v>0</v>
      </c>
      <c r="H6" s="224">
        <v>0.07898586690425871</v>
      </c>
      <c r="I6" s="224">
        <v>0.0906195551156998</v>
      </c>
    </row>
    <row r="7" spans="1:9" ht="15.75">
      <c r="A7" s="223" t="s">
        <v>394</v>
      </c>
      <c r="B7" s="224">
        <v>0.0297298401594162</v>
      </c>
      <c r="C7" s="224">
        <v>0.12250166535377502</v>
      </c>
      <c r="D7" s="224">
        <v>0.08188402354717254</v>
      </c>
      <c r="E7" s="224">
        <v>0.09594988524913786</v>
      </c>
      <c r="F7" s="225">
        <v>0</v>
      </c>
      <c r="G7" s="225">
        <v>0</v>
      </c>
      <c r="H7" s="224">
        <v>0.08897495567798618</v>
      </c>
      <c r="I7" s="224">
        <v>0.0906195551156998</v>
      </c>
    </row>
    <row r="8" spans="1:9" ht="15.75">
      <c r="A8" s="223" t="s">
        <v>395</v>
      </c>
      <c r="B8" s="224">
        <v>-0.01423686444759369</v>
      </c>
      <c r="C8" s="224">
        <v>0.12250166535377502</v>
      </c>
      <c r="D8" s="225">
        <v>0</v>
      </c>
      <c r="E8" s="225">
        <v>0</v>
      </c>
      <c r="F8" s="225">
        <v>0</v>
      </c>
      <c r="G8" s="225">
        <v>0</v>
      </c>
      <c r="H8" s="224">
        <v>0.05527079999446868</v>
      </c>
      <c r="I8" s="224">
        <v>0.10260868668556214</v>
      </c>
    </row>
    <row r="9" spans="1:9" ht="15.75">
      <c r="A9" s="223" t="s">
        <v>396</v>
      </c>
      <c r="B9" s="224">
        <v>0.06444738805294037</v>
      </c>
      <c r="C9" s="224">
        <v>0.12250166535377502</v>
      </c>
      <c r="D9" s="225">
        <v>0</v>
      </c>
      <c r="E9" s="225">
        <v>0</v>
      </c>
      <c r="F9" s="225">
        <v>0</v>
      </c>
      <c r="G9" s="225">
        <v>0</v>
      </c>
      <c r="H9" s="224">
        <v>0.0823737770318985</v>
      </c>
      <c r="I9" s="224">
        <v>0.10643511414527895</v>
      </c>
    </row>
    <row r="10" spans="1:7" ht="15">
      <c r="A10" s="226" t="s">
        <v>397</v>
      </c>
      <c r="B10" s="226"/>
      <c r="C10" s="226"/>
      <c r="D10" s="226"/>
      <c r="E10" s="226"/>
      <c r="F10" s="226"/>
      <c r="G10" s="226"/>
    </row>
    <row r="11" spans="1:9" ht="15">
      <c r="A11" s="228" t="s">
        <v>398</v>
      </c>
      <c r="B11" s="228"/>
      <c r="C11" s="228"/>
      <c r="D11" s="228"/>
      <c r="E11" s="228"/>
      <c r="F11" s="228"/>
      <c r="G11" s="228"/>
      <c r="H11" s="228"/>
      <c r="I11" s="228"/>
    </row>
    <row r="12" ht="15.75">
      <c r="A12" s="229" t="s">
        <v>399</v>
      </c>
    </row>
    <row r="13" spans="1:3" ht="15">
      <c r="A13" s="230" t="s">
        <v>400</v>
      </c>
      <c r="B13" s="231"/>
      <c r="C13" s="231"/>
    </row>
    <row r="14" spans="1:3" ht="15">
      <c r="A14" s="230" t="s">
        <v>401</v>
      </c>
      <c r="B14" s="231"/>
      <c r="C14" s="231"/>
    </row>
    <row r="15" spans="1:9" ht="15">
      <c r="A15" s="232" t="s">
        <v>402</v>
      </c>
      <c r="B15" s="232"/>
      <c r="C15" s="232"/>
      <c r="D15" s="232"/>
      <c r="E15" s="232"/>
      <c r="F15" s="232"/>
      <c r="G15" s="232"/>
      <c r="H15" s="232"/>
      <c r="I15" s="232"/>
    </row>
    <row r="17" spans="1:9" ht="52.5" customHeight="1">
      <c r="A17" s="233" t="s">
        <v>403</v>
      </c>
      <c r="B17" s="233"/>
      <c r="C17" s="233"/>
      <c r="D17" s="233"/>
      <c r="E17" s="233"/>
      <c r="F17" s="233"/>
      <c r="G17" s="233"/>
      <c r="H17" s="233"/>
      <c r="I17" s="233"/>
    </row>
  </sheetData>
  <sheetProtection/>
  <mergeCells count="9">
    <mergeCell ref="A11:I11"/>
    <mergeCell ref="A15:I15"/>
    <mergeCell ref="A17:I17"/>
    <mergeCell ref="A1:A2"/>
    <mergeCell ref="B1:C1"/>
    <mergeCell ref="D1:E1"/>
    <mergeCell ref="F1:G1"/>
    <mergeCell ref="H1:I1"/>
    <mergeCell ref="A10:G10"/>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DC74"/>
  <sheetViews>
    <sheetView zoomScalePageLayoutView="0" workbookViewId="0" topLeftCell="A1">
      <selection activeCell="A1" sqref="A1:A5"/>
    </sheetView>
  </sheetViews>
  <sheetFormatPr defaultColWidth="9.140625" defaultRowHeight="15"/>
  <cols>
    <col min="1" max="1" width="5.00390625" style="78" customWidth="1"/>
    <col min="2" max="2" width="47.57421875" style="78" customWidth="1"/>
    <col min="3" max="3" width="2.140625" style="78" bestFit="1" customWidth="1"/>
    <col min="4" max="5" width="4.140625" style="78" bestFit="1" customWidth="1"/>
    <col min="6" max="8" width="2.140625" style="78" bestFit="1" customWidth="1"/>
    <col min="9" max="9" width="4.140625" style="78" bestFit="1" customWidth="1"/>
    <col min="10" max="10" width="5.28125" style="78" customWidth="1"/>
    <col min="11" max="19" width="2.140625" style="78" bestFit="1" customWidth="1"/>
    <col min="20" max="20" width="5.00390625" style="78" customWidth="1"/>
    <col min="21" max="24" width="2.140625" style="78" bestFit="1" customWidth="1"/>
    <col min="25" max="25" width="5.140625" style="78" customWidth="1"/>
    <col min="26" max="29" width="2.140625" style="78" bestFit="1" customWidth="1"/>
    <col min="30" max="30" width="3.140625" style="78" bestFit="1" customWidth="1"/>
    <col min="31" max="39" width="2.140625" style="78" bestFit="1" customWidth="1"/>
    <col min="40" max="40" width="3.140625" style="78" customWidth="1"/>
    <col min="41" max="62" width="2.140625" style="78" bestFit="1" customWidth="1"/>
    <col min="63" max="63" width="9.7109375" style="78" customWidth="1"/>
    <col min="64" max="16384" width="9.140625" style="78" customWidth="1"/>
  </cols>
  <sheetData>
    <row r="1" spans="1:82" s="64" customFormat="1" ht="17.25" thickBot="1">
      <c r="A1" s="157" t="s">
        <v>138</v>
      </c>
      <c r="B1" s="159" t="s">
        <v>139</v>
      </c>
      <c r="C1" s="161" t="s">
        <v>140</v>
      </c>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3"/>
      <c r="BL1" s="63"/>
      <c r="BM1" s="63"/>
      <c r="BN1" s="63"/>
      <c r="BO1" s="63"/>
      <c r="BP1" s="63"/>
      <c r="BQ1" s="63"/>
      <c r="BR1" s="63"/>
      <c r="BS1" s="63"/>
      <c r="BT1" s="63"/>
      <c r="BU1" s="63"/>
      <c r="BV1" s="63"/>
      <c r="BW1" s="63"/>
      <c r="BX1" s="63"/>
      <c r="BY1" s="63"/>
      <c r="BZ1" s="63"/>
      <c r="CA1" s="63"/>
      <c r="CB1" s="63"/>
      <c r="CC1" s="63"/>
      <c r="CD1" s="63"/>
    </row>
    <row r="2" spans="1:82" s="66" customFormat="1" ht="18.75" thickBot="1">
      <c r="A2" s="158"/>
      <c r="B2" s="160"/>
      <c r="C2" s="164" t="s">
        <v>141</v>
      </c>
      <c r="D2" s="165"/>
      <c r="E2" s="165"/>
      <c r="F2" s="165"/>
      <c r="G2" s="165"/>
      <c r="H2" s="165"/>
      <c r="I2" s="165"/>
      <c r="J2" s="165"/>
      <c r="K2" s="165"/>
      <c r="L2" s="165"/>
      <c r="M2" s="165"/>
      <c r="N2" s="165"/>
      <c r="O2" s="165"/>
      <c r="P2" s="165"/>
      <c r="Q2" s="165"/>
      <c r="R2" s="165"/>
      <c r="S2" s="165"/>
      <c r="T2" s="165"/>
      <c r="U2" s="165"/>
      <c r="V2" s="166"/>
      <c r="W2" s="164" t="s">
        <v>142</v>
      </c>
      <c r="X2" s="165"/>
      <c r="Y2" s="165"/>
      <c r="Z2" s="165"/>
      <c r="AA2" s="165"/>
      <c r="AB2" s="165"/>
      <c r="AC2" s="165"/>
      <c r="AD2" s="165"/>
      <c r="AE2" s="165"/>
      <c r="AF2" s="165"/>
      <c r="AG2" s="165"/>
      <c r="AH2" s="165"/>
      <c r="AI2" s="165"/>
      <c r="AJ2" s="165"/>
      <c r="AK2" s="165"/>
      <c r="AL2" s="165"/>
      <c r="AM2" s="165"/>
      <c r="AN2" s="165"/>
      <c r="AO2" s="165"/>
      <c r="AP2" s="166"/>
      <c r="AQ2" s="164" t="s">
        <v>143</v>
      </c>
      <c r="AR2" s="165"/>
      <c r="AS2" s="165"/>
      <c r="AT2" s="165"/>
      <c r="AU2" s="165"/>
      <c r="AV2" s="165"/>
      <c r="AW2" s="165"/>
      <c r="AX2" s="165"/>
      <c r="AY2" s="165"/>
      <c r="AZ2" s="165"/>
      <c r="BA2" s="165"/>
      <c r="BB2" s="165"/>
      <c r="BC2" s="165"/>
      <c r="BD2" s="165"/>
      <c r="BE2" s="165"/>
      <c r="BF2" s="165"/>
      <c r="BG2" s="165"/>
      <c r="BH2" s="165"/>
      <c r="BI2" s="165"/>
      <c r="BJ2" s="166"/>
      <c r="BK2" s="167" t="s">
        <v>144</v>
      </c>
      <c r="BL2" s="65"/>
      <c r="BM2" s="65"/>
      <c r="BN2" s="65"/>
      <c r="BO2" s="65"/>
      <c r="BP2" s="65"/>
      <c r="BQ2" s="65"/>
      <c r="BR2" s="65"/>
      <c r="BS2" s="65"/>
      <c r="BT2" s="65"/>
      <c r="BU2" s="65"/>
      <c r="BV2" s="65"/>
      <c r="BW2" s="65"/>
      <c r="BX2" s="65"/>
      <c r="BY2" s="65"/>
      <c r="BZ2" s="65"/>
      <c r="CA2" s="65"/>
      <c r="CB2" s="65"/>
      <c r="CC2" s="65"/>
      <c r="CD2" s="65"/>
    </row>
    <row r="3" spans="1:82" s="68" customFormat="1" ht="18.75" thickBot="1">
      <c r="A3" s="158"/>
      <c r="B3" s="160"/>
      <c r="C3" s="154" t="s">
        <v>145</v>
      </c>
      <c r="D3" s="155"/>
      <c r="E3" s="155"/>
      <c r="F3" s="155"/>
      <c r="G3" s="155"/>
      <c r="H3" s="155"/>
      <c r="I3" s="155"/>
      <c r="J3" s="155"/>
      <c r="K3" s="155"/>
      <c r="L3" s="156"/>
      <c r="M3" s="154" t="s">
        <v>146</v>
      </c>
      <c r="N3" s="155"/>
      <c r="O3" s="155"/>
      <c r="P3" s="155"/>
      <c r="Q3" s="155"/>
      <c r="R3" s="155"/>
      <c r="S3" s="155"/>
      <c r="T3" s="155"/>
      <c r="U3" s="155"/>
      <c r="V3" s="156"/>
      <c r="W3" s="154" t="s">
        <v>145</v>
      </c>
      <c r="X3" s="155"/>
      <c r="Y3" s="155"/>
      <c r="Z3" s="155"/>
      <c r="AA3" s="155"/>
      <c r="AB3" s="155"/>
      <c r="AC3" s="155"/>
      <c r="AD3" s="155"/>
      <c r="AE3" s="155"/>
      <c r="AF3" s="156"/>
      <c r="AG3" s="154" t="s">
        <v>146</v>
      </c>
      <c r="AH3" s="155"/>
      <c r="AI3" s="155"/>
      <c r="AJ3" s="155"/>
      <c r="AK3" s="155"/>
      <c r="AL3" s="155"/>
      <c r="AM3" s="155"/>
      <c r="AN3" s="155"/>
      <c r="AO3" s="155"/>
      <c r="AP3" s="156"/>
      <c r="AQ3" s="154" t="s">
        <v>145</v>
      </c>
      <c r="AR3" s="155"/>
      <c r="AS3" s="155"/>
      <c r="AT3" s="155"/>
      <c r="AU3" s="155"/>
      <c r="AV3" s="155"/>
      <c r="AW3" s="155"/>
      <c r="AX3" s="155"/>
      <c r="AY3" s="155"/>
      <c r="AZ3" s="156"/>
      <c r="BA3" s="154" t="s">
        <v>146</v>
      </c>
      <c r="BB3" s="155"/>
      <c r="BC3" s="155"/>
      <c r="BD3" s="155"/>
      <c r="BE3" s="155"/>
      <c r="BF3" s="155"/>
      <c r="BG3" s="155"/>
      <c r="BH3" s="155"/>
      <c r="BI3" s="155"/>
      <c r="BJ3" s="156"/>
      <c r="BK3" s="168"/>
      <c r="BL3" s="67"/>
      <c r="BM3" s="67"/>
      <c r="BN3" s="67"/>
      <c r="BO3" s="67"/>
      <c r="BP3" s="67"/>
      <c r="BQ3" s="67"/>
      <c r="BR3" s="67"/>
      <c r="BS3" s="67"/>
      <c r="BT3" s="67"/>
      <c r="BU3" s="67"/>
      <c r="BV3" s="67"/>
      <c r="BW3" s="67"/>
      <c r="BX3" s="67"/>
      <c r="BY3" s="67"/>
      <c r="BZ3" s="67"/>
      <c r="CA3" s="67"/>
      <c r="CB3" s="67"/>
      <c r="CC3" s="67"/>
      <c r="CD3" s="67"/>
    </row>
    <row r="4" spans="1:82" s="68" customFormat="1" ht="18">
      <c r="A4" s="158"/>
      <c r="B4" s="160"/>
      <c r="C4" s="151" t="s">
        <v>147</v>
      </c>
      <c r="D4" s="152"/>
      <c r="E4" s="152"/>
      <c r="F4" s="152"/>
      <c r="G4" s="153"/>
      <c r="H4" s="148" t="s">
        <v>148</v>
      </c>
      <c r="I4" s="149"/>
      <c r="J4" s="149"/>
      <c r="K4" s="149"/>
      <c r="L4" s="150"/>
      <c r="M4" s="151" t="s">
        <v>147</v>
      </c>
      <c r="N4" s="152"/>
      <c r="O4" s="152"/>
      <c r="P4" s="152"/>
      <c r="Q4" s="153"/>
      <c r="R4" s="148" t="s">
        <v>148</v>
      </c>
      <c r="S4" s="149"/>
      <c r="T4" s="149"/>
      <c r="U4" s="149"/>
      <c r="V4" s="150"/>
      <c r="W4" s="151" t="s">
        <v>147</v>
      </c>
      <c r="X4" s="152"/>
      <c r="Y4" s="152"/>
      <c r="Z4" s="152"/>
      <c r="AA4" s="153"/>
      <c r="AB4" s="148" t="s">
        <v>148</v>
      </c>
      <c r="AC4" s="149"/>
      <c r="AD4" s="149"/>
      <c r="AE4" s="149"/>
      <c r="AF4" s="150"/>
      <c r="AG4" s="151" t="s">
        <v>147</v>
      </c>
      <c r="AH4" s="152"/>
      <c r="AI4" s="152"/>
      <c r="AJ4" s="152"/>
      <c r="AK4" s="153"/>
      <c r="AL4" s="148" t="s">
        <v>148</v>
      </c>
      <c r="AM4" s="149"/>
      <c r="AN4" s="149"/>
      <c r="AO4" s="149"/>
      <c r="AP4" s="150"/>
      <c r="AQ4" s="151" t="s">
        <v>147</v>
      </c>
      <c r="AR4" s="152"/>
      <c r="AS4" s="152"/>
      <c r="AT4" s="152"/>
      <c r="AU4" s="153"/>
      <c r="AV4" s="148" t="s">
        <v>148</v>
      </c>
      <c r="AW4" s="149"/>
      <c r="AX4" s="149"/>
      <c r="AY4" s="149"/>
      <c r="AZ4" s="150"/>
      <c r="BA4" s="151" t="s">
        <v>147</v>
      </c>
      <c r="BB4" s="152"/>
      <c r="BC4" s="152"/>
      <c r="BD4" s="152"/>
      <c r="BE4" s="153"/>
      <c r="BF4" s="148" t="s">
        <v>148</v>
      </c>
      <c r="BG4" s="149"/>
      <c r="BH4" s="149"/>
      <c r="BI4" s="149"/>
      <c r="BJ4" s="150"/>
      <c r="BK4" s="168"/>
      <c r="BL4" s="67"/>
      <c r="BM4" s="67"/>
      <c r="BN4" s="67"/>
      <c r="BO4" s="67"/>
      <c r="BP4" s="67"/>
      <c r="BQ4" s="67"/>
      <c r="BR4" s="67"/>
      <c r="BS4" s="67"/>
      <c r="BT4" s="67"/>
      <c r="BU4" s="67"/>
      <c r="BV4" s="67"/>
      <c r="BW4" s="67"/>
      <c r="BX4" s="67"/>
      <c r="BY4" s="67"/>
      <c r="BZ4" s="67"/>
      <c r="CA4" s="67"/>
      <c r="CB4" s="67"/>
      <c r="CC4" s="67"/>
      <c r="CD4" s="67"/>
    </row>
    <row r="5" spans="1:107" s="75" customFormat="1" ht="15" customHeight="1">
      <c r="A5" s="158"/>
      <c r="B5" s="160"/>
      <c r="C5" s="69">
        <v>1</v>
      </c>
      <c r="D5" s="70">
        <v>2</v>
      </c>
      <c r="E5" s="70">
        <v>3</v>
      </c>
      <c r="F5" s="70">
        <v>4</v>
      </c>
      <c r="G5" s="71">
        <v>5</v>
      </c>
      <c r="H5" s="69">
        <v>1</v>
      </c>
      <c r="I5" s="70">
        <v>2</v>
      </c>
      <c r="J5" s="70">
        <v>3</v>
      </c>
      <c r="K5" s="70">
        <v>4</v>
      </c>
      <c r="L5" s="71">
        <v>5</v>
      </c>
      <c r="M5" s="69">
        <v>1</v>
      </c>
      <c r="N5" s="70">
        <v>2</v>
      </c>
      <c r="O5" s="70">
        <v>3</v>
      </c>
      <c r="P5" s="70">
        <v>4</v>
      </c>
      <c r="Q5" s="71">
        <v>5</v>
      </c>
      <c r="R5" s="69">
        <v>1</v>
      </c>
      <c r="S5" s="70">
        <v>2</v>
      </c>
      <c r="T5" s="70">
        <v>3</v>
      </c>
      <c r="U5" s="70">
        <v>4</v>
      </c>
      <c r="V5" s="71">
        <v>5</v>
      </c>
      <c r="W5" s="69">
        <v>1</v>
      </c>
      <c r="X5" s="70">
        <v>2</v>
      </c>
      <c r="Y5" s="70">
        <v>3</v>
      </c>
      <c r="Z5" s="70">
        <v>4</v>
      </c>
      <c r="AA5" s="71">
        <v>5</v>
      </c>
      <c r="AB5" s="69">
        <v>1</v>
      </c>
      <c r="AC5" s="70">
        <v>2</v>
      </c>
      <c r="AD5" s="70">
        <v>3</v>
      </c>
      <c r="AE5" s="70">
        <v>4</v>
      </c>
      <c r="AF5" s="71">
        <v>5</v>
      </c>
      <c r="AG5" s="69">
        <v>1</v>
      </c>
      <c r="AH5" s="70">
        <v>2</v>
      </c>
      <c r="AI5" s="70">
        <v>3</v>
      </c>
      <c r="AJ5" s="70">
        <v>4</v>
      </c>
      <c r="AK5" s="71">
        <v>5</v>
      </c>
      <c r="AL5" s="69">
        <v>1</v>
      </c>
      <c r="AM5" s="70">
        <v>2</v>
      </c>
      <c r="AN5" s="70">
        <v>3</v>
      </c>
      <c r="AO5" s="70">
        <v>4</v>
      </c>
      <c r="AP5" s="71">
        <v>5</v>
      </c>
      <c r="AQ5" s="69">
        <v>1</v>
      </c>
      <c r="AR5" s="70">
        <v>2</v>
      </c>
      <c r="AS5" s="70">
        <v>3</v>
      </c>
      <c r="AT5" s="70">
        <v>4</v>
      </c>
      <c r="AU5" s="71">
        <v>5</v>
      </c>
      <c r="AV5" s="69">
        <v>1</v>
      </c>
      <c r="AW5" s="70">
        <v>2</v>
      </c>
      <c r="AX5" s="70">
        <v>3</v>
      </c>
      <c r="AY5" s="70">
        <v>4</v>
      </c>
      <c r="AZ5" s="71">
        <v>5</v>
      </c>
      <c r="BA5" s="69">
        <v>1</v>
      </c>
      <c r="BB5" s="70">
        <v>2</v>
      </c>
      <c r="BC5" s="70">
        <v>3</v>
      </c>
      <c r="BD5" s="70">
        <v>4</v>
      </c>
      <c r="BE5" s="71">
        <v>5</v>
      </c>
      <c r="BF5" s="69">
        <v>1</v>
      </c>
      <c r="BG5" s="70">
        <v>2</v>
      </c>
      <c r="BH5" s="70">
        <v>3</v>
      </c>
      <c r="BI5" s="70">
        <v>4</v>
      </c>
      <c r="BJ5" s="71">
        <v>5</v>
      </c>
      <c r="BK5" s="169"/>
      <c r="BL5" s="72"/>
      <c r="BM5" s="72"/>
      <c r="BN5" s="72"/>
      <c r="BO5" s="73"/>
      <c r="BP5" s="73"/>
      <c r="BQ5" s="73"/>
      <c r="BR5" s="73"/>
      <c r="BS5" s="73"/>
      <c r="BT5" s="73"/>
      <c r="BU5" s="73"/>
      <c r="BV5" s="73"/>
      <c r="BW5" s="73"/>
      <c r="BX5" s="73"/>
      <c r="BY5" s="73"/>
      <c r="BZ5" s="73"/>
      <c r="CA5" s="73"/>
      <c r="CB5" s="73"/>
      <c r="CC5" s="73"/>
      <c r="CD5" s="73"/>
      <c r="CE5" s="74"/>
      <c r="CF5" s="74"/>
      <c r="CG5" s="74"/>
      <c r="CH5" s="74"/>
      <c r="CI5" s="74"/>
      <c r="CJ5" s="74"/>
      <c r="CK5" s="74"/>
      <c r="CL5" s="74"/>
      <c r="CM5" s="74"/>
      <c r="CN5" s="74"/>
      <c r="CO5" s="74"/>
      <c r="CP5" s="74"/>
      <c r="CQ5" s="74"/>
      <c r="CR5" s="74"/>
      <c r="CS5" s="74"/>
      <c r="CT5" s="74"/>
      <c r="CU5" s="74"/>
      <c r="CV5" s="74"/>
      <c r="CW5" s="74"/>
      <c r="CX5" s="74"/>
      <c r="CY5" s="74"/>
      <c r="CZ5" s="74"/>
      <c r="DA5" s="74"/>
      <c r="DB5" s="74"/>
      <c r="DC5" s="74"/>
    </row>
    <row r="6" spans="1:63" ht="15">
      <c r="A6" s="76" t="s">
        <v>149</v>
      </c>
      <c r="B6" s="77" t="s">
        <v>150</v>
      </c>
      <c r="C6" s="140"/>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2"/>
    </row>
    <row r="7" spans="1:63" ht="15">
      <c r="A7" s="76" t="s">
        <v>151</v>
      </c>
      <c r="B7" s="79" t="s">
        <v>152</v>
      </c>
      <c r="C7" s="140"/>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2"/>
    </row>
    <row r="8" spans="1:63" ht="15">
      <c r="A8" s="76"/>
      <c r="B8" s="80" t="s">
        <v>153</v>
      </c>
      <c r="C8" s="81"/>
      <c r="D8" s="82"/>
      <c r="E8" s="82"/>
      <c r="F8" s="82"/>
      <c r="G8" s="83"/>
      <c r="H8" s="81"/>
      <c r="I8" s="82"/>
      <c r="J8" s="82"/>
      <c r="K8" s="82"/>
      <c r="L8" s="83"/>
      <c r="M8" s="81"/>
      <c r="N8" s="82"/>
      <c r="O8" s="82"/>
      <c r="P8" s="82"/>
      <c r="Q8" s="83"/>
      <c r="R8" s="81"/>
      <c r="S8" s="82"/>
      <c r="T8" s="82"/>
      <c r="U8" s="82"/>
      <c r="V8" s="83"/>
      <c r="W8" s="81"/>
      <c r="X8" s="82"/>
      <c r="Y8" s="82"/>
      <c r="Z8" s="82"/>
      <c r="AA8" s="83"/>
      <c r="AB8" s="81"/>
      <c r="AC8" s="82"/>
      <c r="AD8" s="82"/>
      <c r="AE8" s="82"/>
      <c r="AF8" s="83"/>
      <c r="AG8" s="81"/>
      <c r="AH8" s="82"/>
      <c r="AI8" s="82"/>
      <c r="AJ8" s="82"/>
      <c r="AK8" s="83"/>
      <c r="AL8" s="81"/>
      <c r="AM8" s="82"/>
      <c r="AN8" s="82"/>
      <c r="AO8" s="82"/>
      <c r="AP8" s="83"/>
      <c r="AQ8" s="81"/>
      <c r="AR8" s="82"/>
      <c r="AS8" s="82"/>
      <c r="AT8" s="82"/>
      <c r="AU8" s="83"/>
      <c r="AV8" s="81"/>
      <c r="AW8" s="82"/>
      <c r="AX8" s="82"/>
      <c r="AY8" s="82"/>
      <c r="AZ8" s="83"/>
      <c r="BA8" s="81"/>
      <c r="BB8" s="82"/>
      <c r="BC8" s="82"/>
      <c r="BD8" s="82"/>
      <c r="BE8" s="83"/>
      <c r="BF8" s="81"/>
      <c r="BG8" s="82"/>
      <c r="BH8" s="82"/>
      <c r="BI8" s="82"/>
      <c r="BJ8" s="83"/>
      <c r="BK8" s="84"/>
    </row>
    <row r="9" spans="1:63" ht="15">
      <c r="A9" s="76"/>
      <c r="B9" s="80" t="s">
        <v>154</v>
      </c>
      <c r="C9" s="81"/>
      <c r="D9" s="82"/>
      <c r="E9" s="82"/>
      <c r="F9" s="82"/>
      <c r="G9" s="83"/>
      <c r="H9" s="81"/>
      <c r="I9" s="82"/>
      <c r="J9" s="82"/>
      <c r="K9" s="82"/>
      <c r="L9" s="83"/>
      <c r="M9" s="81"/>
      <c r="N9" s="82"/>
      <c r="O9" s="82"/>
      <c r="P9" s="82"/>
      <c r="Q9" s="83"/>
      <c r="R9" s="81"/>
      <c r="S9" s="82"/>
      <c r="T9" s="82"/>
      <c r="U9" s="82"/>
      <c r="V9" s="83"/>
      <c r="W9" s="81"/>
      <c r="X9" s="82"/>
      <c r="Y9" s="82"/>
      <c r="Z9" s="82"/>
      <c r="AA9" s="83"/>
      <c r="AB9" s="81"/>
      <c r="AC9" s="82"/>
      <c r="AD9" s="82"/>
      <c r="AE9" s="82"/>
      <c r="AF9" s="83"/>
      <c r="AG9" s="81"/>
      <c r="AH9" s="82"/>
      <c r="AI9" s="82"/>
      <c r="AJ9" s="82"/>
      <c r="AK9" s="83"/>
      <c r="AL9" s="81"/>
      <c r="AM9" s="82"/>
      <c r="AN9" s="82"/>
      <c r="AO9" s="82"/>
      <c r="AP9" s="83"/>
      <c r="AQ9" s="81"/>
      <c r="AR9" s="82"/>
      <c r="AS9" s="82"/>
      <c r="AT9" s="82"/>
      <c r="AU9" s="83"/>
      <c r="AV9" s="81"/>
      <c r="AW9" s="82"/>
      <c r="AX9" s="82"/>
      <c r="AY9" s="82"/>
      <c r="AZ9" s="83"/>
      <c r="BA9" s="81"/>
      <c r="BB9" s="82"/>
      <c r="BC9" s="82"/>
      <c r="BD9" s="82"/>
      <c r="BE9" s="83"/>
      <c r="BF9" s="81"/>
      <c r="BG9" s="82"/>
      <c r="BH9" s="82"/>
      <c r="BI9" s="82"/>
      <c r="BJ9" s="83"/>
      <c r="BK9" s="84"/>
    </row>
    <row r="10" spans="1:63" ht="15">
      <c r="A10" s="76" t="s">
        <v>155</v>
      </c>
      <c r="B10" s="79" t="s">
        <v>156</v>
      </c>
      <c r="C10" s="140"/>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141"/>
      <c r="BK10" s="142"/>
    </row>
    <row r="11" spans="1:63" ht="15">
      <c r="A11" s="76"/>
      <c r="B11" s="80" t="s">
        <v>153</v>
      </c>
      <c r="C11" s="81"/>
      <c r="D11" s="82"/>
      <c r="E11" s="82"/>
      <c r="F11" s="82"/>
      <c r="G11" s="83"/>
      <c r="H11" s="81"/>
      <c r="I11" s="82"/>
      <c r="J11" s="82"/>
      <c r="K11" s="82"/>
      <c r="L11" s="83"/>
      <c r="M11" s="81"/>
      <c r="N11" s="82"/>
      <c r="O11" s="82"/>
      <c r="P11" s="82"/>
      <c r="Q11" s="83"/>
      <c r="R11" s="81"/>
      <c r="S11" s="82"/>
      <c r="T11" s="82"/>
      <c r="U11" s="82"/>
      <c r="V11" s="83"/>
      <c r="W11" s="81"/>
      <c r="X11" s="82"/>
      <c r="Y11" s="82"/>
      <c r="Z11" s="82"/>
      <c r="AA11" s="83"/>
      <c r="AB11" s="81"/>
      <c r="AC11" s="82"/>
      <c r="AD11" s="82"/>
      <c r="AE11" s="82"/>
      <c r="AF11" s="83"/>
      <c r="AG11" s="81"/>
      <c r="AH11" s="82"/>
      <c r="AI11" s="82"/>
      <c r="AJ11" s="82"/>
      <c r="AK11" s="83"/>
      <c r="AL11" s="81"/>
      <c r="AM11" s="82"/>
      <c r="AN11" s="82"/>
      <c r="AO11" s="82"/>
      <c r="AP11" s="83"/>
      <c r="AQ11" s="81"/>
      <c r="AR11" s="82"/>
      <c r="AS11" s="82"/>
      <c r="AT11" s="82"/>
      <c r="AU11" s="83"/>
      <c r="AV11" s="81"/>
      <c r="AW11" s="82"/>
      <c r="AX11" s="82"/>
      <c r="AY11" s="82"/>
      <c r="AZ11" s="83"/>
      <c r="BA11" s="81"/>
      <c r="BB11" s="82"/>
      <c r="BC11" s="82"/>
      <c r="BD11" s="82"/>
      <c r="BE11" s="83"/>
      <c r="BF11" s="81"/>
      <c r="BG11" s="82"/>
      <c r="BH11" s="82"/>
      <c r="BI11" s="82"/>
      <c r="BJ11" s="83"/>
      <c r="BK11" s="84"/>
    </row>
    <row r="12" spans="1:63" ht="15">
      <c r="A12" s="76"/>
      <c r="B12" s="80" t="s">
        <v>157</v>
      </c>
      <c r="C12" s="81"/>
      <c r="D12" s="82"/>
      <c r="E12" s="82"/>
      <c r="F12" s="82"/>
      <c r="G12" s="83"/>
      <c r="H12" s="81"/>
      <c r="I12" s="82"/>
      <c r="J12" s="82"/>
      <c r="K12" s="82"/>
      <c r="L12" s="83"/>
      <c r="M12" s="81"/>
      <c r="N12" s="82"/>
      <c r="O12" s="82"/>
      <c r="P12" s="82"/>
      <c r="Q12" s="83"/>
      <c r="R12" s="81"/>
      <c r="S12" s="82"/>
      <c r="T12" s="82"/>
      <c r="U12" s="82"/>
      <c r="V12" s="83"/>
      <c r="W12" s="81"/>
      <c r="X12" s="82"/>
      <c r="Y12" s="82"/>
      <c r="Z12" s="82"/>
      <c r="AA12" s="83"/>
      <c r="AB12" s="81"/>
      <c r="AC12" s="82"/>
      <c r="AD12" s="82"/>
      <c r="AE12" s="82"/>
      <c r="AF12" s="83"/>
      <c r="AG12" s="81"/>
      <c r="AH12" s="82"/>
      <c r="AI12" s="82"/>
      <c r="AJ12" s="82"/>
      <c r="AK12" s="83"/>
      <c r="AL12" s="81"/>
      <c r="AM12" s="82"/>
      <c r="AN12" s="82"/>
      <c r="AO12" s="82"/>
      <c r="AP12" s="83"/>
      <c r="AQ12" s="81"/>
      <c r="AR12" s="82"/>
      <c r="AS12" s="82"/>
      <c r="AT12" s="82"/>
      <c r="AU12" s="83"/>
      <c r="AV12" s="81"/>
      <c r="AW12" s="82"/>
      <c r="AX12" s="82"/>
      <c r="AY12" s="82"/>
      <c r="AZ12" s="83"/>
      <c r="BA12" s="81"/>
      <c r="BB12" s="82"/>
      <c r="BC12" s="82"/>
      <c r="BD12" s="82"/>
      <c r="BE12" s="83"/>
      <c r="BF12" s="81"/>
      <c r="BG12" s="82"/>
      <c r="BH12" s="82"/>
      <c r="BI12" s="82"/>
      <c r="BJ12" s="83"/>
      <c r="BK12" s="84"/>
    </row>
    <row r="13" spans="1:63" ht="15">
      <c r="A13" s="76" t="s">
        <v>158</v>
      </c>
      <c r="B13" s="79" t="s">
        <v>159</v>
      </c>
      <c r="C13" s="140"/>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1"/>
      <c r="BA13" s="141"/>
      <c r="BB13" s="141"/>
      <c r="BC13" s="141"/>
      <c r="BD13" s="141"/>
      <c r="BE13" s="141"/>
      <c r="BF13" s="141"/>
      <c r="BG13" s="141"/>
      <c r="BH13" s="141"/>
      <c r="BI13" s="141"/>
      <c r="BJ13" s="141"/>
      <c r="BK13" s="142"/>
    </row>
    <row r="14" spans="1:63" ht="15">
      <c r="A14" s="76"/>
      <c r="B14" s="80" t="s">
        <v>153</v>
      </c>
      <c r="C14" s="81"/>
      <c r="D14" s="82"/>
      <c r="E14" s="82"/>
      <c r="F14" s="82"/>
      <c r="G14" s="83"/>
      <c r="H14" s="81"/>
      <c r="I14" s="82"/>
      <c r="J14" s="82"/>
      <c r="K14" s="82"/>
      <c r="L14" s="83"/>
      <c r="M14" s="81"/>
      <c r="N14" s="82"/>
      <c r="O14" s="82"/>
      <c r="P14" s="82"/>
      <c r="Q14" s="83"/>
      <c r="R14" s="81"/>
      <c r="S14" s="82"/>
      <c r="T14" s="82"/>
      <c r="U14" s="82"/>
      <c r="V14" s="83"/>
      <c r="W14" s="81"/>
      <c r="X14" s="82"/>
      <c r="Y14" s="82"/>
      <c r="Z14" s="82"/>
      <c r="AA14" s="83"/>
      <c r="AB14" s="81"/>
      <c r="AC14" s="82"/>
      <c r="AD14" s="82"/>
      <c r="AE14" s="82"/>
      <c r="AF14" s="83"/>
      <c r="AG14" s="81"/>
      <c r="AH14" s="82"/>
      <c r="AI14" s="82"/>
      <c r="AJ14" s="82"/>
      <c r="AK14" s="83"/>
      <c r="AL14" s="81"/>
      <c r="AM14" s="82"/>
      <c r="AN14" s="82"/>
      <c r="AO14" s="82"/>
      <c r="AP14" s="83"/>
      <c r="AQ14" s="81"/>
      <c r="AR14" s="82"/>
      <c r="AS14" s="82"/>
      <c r="AT14" s="82"/>
      <c r="AU14" s="83"/>
      <c r="AV14" s="81"/>
      <c r="AW14" s="82"/>
      <c r="AX14" s="82"/>
      <c r="AY14" s="82"/>
      <c r="AZ14" s="83"/>
      <c r="BA14" s="81"/>
      <c r="BB14" s="82"/>
      <c r="BC14" s="82"/>
      <c r="BD14" s="82"/>
      <c r="BE14" s="83"/>
      <c r="BF14" s="81"/>
      <c r="BG14" s="82"/>
      <c r="BH14" s="82"/>
      <c r="BI14" s="82"/>
      <c r="BJ14" s="83"/>
      <c r="BK14" s="84"/>
    </row>
    <row r="15" spans="1:63" ht="15">
      <c r="A15" s="76"/>
      <c r="B15" s="80" t="s">
        <v>160</v>
      </c>
      <c r="C15" s="81"/>
      <c r="D15" s="82"/>
      <c r="E15" s="82"/>
      <c r="F15" s="82"/>
      <c r="G15" s="83"/>
      <c r="H15" s="81"/>
      <c r="I15" s="82"/>
      <c r="J15" s="82"/>
      <c r="K15" s="82"/>
      <c r="L15" s="83"/>
      <c r="M15" s="81"/>
      <c r="N15" s="82"/>
      <c r="O15" s="82"/>
      <c r="P15" s="82"/>
      <c r="Q15" s="83"/>
      <c r="R15" s="81"/>
      <c r="S15" s="82"/>
      <c r="T15" s="82"/>
      <c r="U15" s="82"/>
      <c r="V15" s="83"/>
      <c r="W15" s="81"/>
      <c r="X15" s="82"/>
      <c r="Y15" s="82"/>
      <c r="Z15" s="82"/>
      <c r="AA15" s="83"/>
      <c r="AB15" s="81"/>
      <c r="AC15" s="82"/>
      <c r="AD15" s="82"/>
      <c r="AE15" s="82"/>
      <c r="AF15" s="83"/>
      <c r="AG15" s="81"/>
      <c r="AH15" s="82"/>
      <c r="AI15" s="82"/>
      <c r="AJ15" s="82"/>
      <c r="AK15" s="83"/>
      <c r="AL15" s="81"/>
      <c r="AM15" s="82"/>
      <c r="AN15" s="82"/>
      <c r="AO15" s="82"/>
      <c r="AP15" s="83"/>
      <c r="AQ15" s="81"/>
      <c r="AR15" s="82"/>
      <c r="AS15" s="82"/>
      <c r="AT15" s="82"/>
      <c r="AU15" s="83"/>
      <c r="AV15" s="81"/>
      <c r="AW15" s="82"/>
      <c r="AX15" s="82"/>
      <c r="AY15" s="82"/>
      <c r="AZ15" s="83"/>
      <c r="BA15" s="81"/>
      <c r="BB15" s="82"/>
      <c r="BC15" s="82"/>
      <c r="BD15" s="82"/>
      <c r="BE15" s="83"/>
      <c r="BF15" s="81"/>
      <c r="BG15" s="82"/>
      <c r="BH15" s="82"/>
      <c r="BI15" s="82"/>
      <c r="BJ15" s="83"/>
      <c r="BK15" s="84"/>
    </row>
    <row r="16" spans="1:63" ht="15">
      <c r="A16" s="76" t="s">
        <v>161</v>
      </c>
      <c r="B16" s="79" t="s">
        <v>162</v>
      </c>
      <c r="C16" s="140"/>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1"/>
      <c r="BE16" s="141"/>
      <c r="BF16" s="141"/>
      <c r="BG16" s="141"/>
      <c r="BH16" s="141"/>
      <c r="BI16" s="141"/>
      <c r="BJ16" s="141"/>
      <c r="BK16" s="142"/>
    </row>
    <row r="17" spans="1:63" ht="15">
      <c r="A17" s="76"/>
      <c r="B17" s="80" t="s">
        <v>153</v>
      </c>
      <c r="C17" s="81"/>
      <c r="D17" s="82"/>
      <c r="E17" s="82"/>
      <c r="F17" s="82"/>
      <c r="G17" s="83"/>
      <c r="H17" s="81"/>
      <c r="I17" s="82"/>
      <c r="J17" s="82"/>
      <c r="K17" s="82"/>
      <c r="L17" s="83"/>
      <c r="M17" s="81"/>
      <c r="N17" s="82"/>
      <c r="O17" s="82"/>
      <c r="P17" s="82"/>
      <c r="Q17" s="83"/>
      <c r="R17" s="81"/>
      <c r="S17" s="82"/>
      <c r="T17" s="82"/>
      <c r="U17" s="82"/>
      <c r="V17" s="83"/>
      <c r="W17" s="81"/>
      <c r="X17" s="82"/>
      <c r="Y17" s="82"/>
      <c r="Z17" s="82"/>
      <c r="AA17" s="83"/>
      <c r="AB17" s="81"/>
      <c r="AC17" s="82"/>
      <c r="AD17" s="82"/>
      <c r="AE17" s="82"/>
      <c r="AF17" s="83"/>
      <c r="AG17" s="81"/>
      <c r="AH17" s="82"/>
      <c r="AI17" s="82"/>
      <c r="AJ17" s="82"/>
      <c r="AK17" s="83"/>
      <c r="AL17" s="81"/>
      <c r="AM17" s="82"/>
      <c r="AN17" s="82"/>
      <c r="AO17" s="82"/>
      <c r="AP17" s="83"/>
      <c r="AQ17" s="81"/>
      <c r="AR17" s="82"/>
      <c r="AS17" s="82"/>
      <c r="AT17" s="82"/>
      <c r="AU17" s="83"/>
      <c r="AV17" s="81"/>
      <c r="AW17" s="82"/>
      <c r="AX17" s="82"/>
      <c r="AY17" s="82"/>
      <c r="AZ17" s="83"/>
      <c r="BA17" s="81"/>
      <c r="BB17" s="82"/>
      <c r="BC17" s="82"/>
      <c r="BD17" s="82"/>
      <c r="BE17" s="83"/>
      <c r="BF17" s="81"/>
      <c r="BG17" s="82"/>
      <c r="BH17" s="82"/>
      <c r="BI17" s="82"/>
      <c r="BJ17" s="83"/>
      <c r="BK17" s="84"/>
    </row>
    <row r="18" spans="1:63" ht="15">
      <c r="A18" s="76"/>
      <c r="B18" s="80" t="s">
        <v>163</v>
      </c>
      <c r="C18" s="81"/>
      <c r="D18" s="82"/>
      <c r="E18" s="82"/>
      <c r="F18" s="82"/>
      <c r="G18" s="83"/>
      <c r="H18" s="81"/>
      <c r="I18" s="82"/>
      <c r="J18" s="82"/>
      <c r="K18" s="82"/>
      <c r="L18" s="83"/>
      <c r="M18" s="81"/>
      <c r="N18" s="82"/>
      <c r="O18" s="82"/>
      <c r="P18" s="82"/>
      <c r="Q18" s="83"/>
      <c r="R18" s="81"/>
      <c r="S18" s="82"/>
      <c r="T18" s="82"/>
      <c r="U18" s="82"/>
      <c r="V18" s="83"/>
      <c r="W18" s="81"/>
      <c r="X18" s="82"/>
      <c r="Y18" s="82"/>
      <c r="Z18" s="82"/>
      <c r="AA18" s="83"/>
      <c r="AB18" s="81"/>
      <c r="AC18" s="82"/>
      <c r="AD18" s="82"/>
      <c r="AE18" s="82"/>
      <c r="AF18" s="83"/>
      <c r="AG18" s="81"/>
      <c r="AH18" s="82"/>
      <c r="AI18" s="82"/>
      <c r="AJ18" s="82"/>
      <c r="AK18" s="83"/>
      <c r="AL18" s="81"/>
      <c r="AM18" s="82"/>
      <c r="AN18" s="82"/>
      <c r="AO18" s="82"/>
      <c r="AP18" s="83"/>
      <c r="AQ18" s="81"/>
      <c r="AR18" s="82"/>
      <c r="AS18" s="82"/>
      <c r="AT18" s="82"/>
      <c r="AU18" s="83"/>
      <c r="AV18" s="81"/>
      <c r="AW18" s="82"/>
      <c r="AX18" s="82"/>
      <c r="AY18" s="82"/>
      <c r="AZ18" s="83"/>
      <c r="BA18" s="81"/>
      <c r="BB18" s="82"/>
      <c r="BC18" s="82"/>
      <c r="BD18" s="82"/>
      <c r="BE18" s="83"/>
      <c r="BF18" s="81"/>
      <c r="BG18" s="82"/>
      <c r="BH18" s="82"/>
      <c r="BI18" s="82"/>
      <c r="BJ18" s="83"/>
      <c r="BK18" s="84"/>
    </row>
    <row r="19" spans="1:63" ht="15">
      <c r="A19" s="76" t="s">
        <v>164</v>
      </c>
      <c r="B19" s="85" t="s">
        <v>165</v>
      </c>
      <c r="C19" s="140"/>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1"/>
      <c r="BA19" s="141"/>
      <c r="BB19" s="141"/>
      <c r="BC19" s="141"/>
      <c r="BD19" s="141"/>
      <c r="BE19" s="141"/>
      <c r="BF19" s="141"/>
      <c r="BG19" s="141"/>
      <c r="BH19" s="141"/>
      <c r="BI19" s="141"/>
      <c r="BJ19" s="141"/>
      <c r="BK19" s="142"/>
    </row>
    <row r="20" spans="1:63" ht="15">
      <c r="A20" s="76"/>
      <c r="B20" s="80" t="s">
        <v>166</v>
      </c>
      <c r="C20" s="81"/>
      <c r="D20" s="82">
        <v>261.932431940853</v>
      </c>
      <c r="E20" s="82"/>
      <c r="F20" s="82"/>
      <c r="G20" s="83"/>
      <c r="H20" s="81"/>
      <c r="I20" s="82"/>
      <c r="J20" s="86">
        <v>1327.5689469569052</v>
      </c>
      <c r="K20" s="82"/>
      <c r="L20" s="83"/>
      <c r="M20" s="81"/>
      <c r="N20" s="82"/>
      <c r="O20" s="82"/>
      <c r="P20" s="82"/>
      <c r="Q20" s="83"/>
      <c r="R20" s="81"/>
      <c r="S20" s="82"/>
      <c r="T20" s="86">
        <v>51.62830217121999</v>
      </c>
      <c r="U20" s="82"/>
      <c r="V20" s="83"/>
      <c r="W20" s="81"/>
      <c r="X20" s="82"/>
      <c r="Z20" s="82"/>
      <c r="AA20" s="83"/>
      <c r="AB20" s="81"/>
      <c r="AC20" s="82"/>
      <c r="AD20" s="86">
        <v>42.1016435676</v>
      </c>
      <c r="AE20" s="82"/>
      <c r="AF20" s="83"/>
      <c r="AG20" s="81"/>
      <c r="AH20" s="82"/>
      <c r="AI20" s="82"/>
      <c r="AJ20" s="82"/>
      <c r="AK20" s="83"/>
      <c r="AL20" s="81"/>
      <c r="AM20" s="82"/>
      <c r="AN20" s="86">
        <v>4.6779603964000005</v>
      </c>
      <c r="AO20" s="82"/>
      <c r="AP20" s="83"/>
      <c r="AQ20" s="81"/>
      <c r="AR20" s="82"/>
      <c r="AS20" s="82"/>
      <c r="AT20" s="82"/>
      <c r="AU20" s="83"/>
      <c r="AV20" s="81"/>
      <c r="AW20" s="82"/>
      <c r="AX20" s="82"/>
      <c r="AY20" s="82"/>
      <c r="AZ20" s="83"/>
      <c r="BA20" s="81"/>
      <c r="BB20" s="82"/>
      <c r="BC20" s="82"/>
      <c r="BD20" s="82"/>
      <c r="BE20" s="83"/>
      <c r="BF20" s="81"/>
      <c r="BG20" s="82"/>
      <c r="BH20" s="82"/>
      <c r="BI20" s="82"/>
      <c r="BJ20" s="83"/>
      <c r="BK20" s="87">
        <f>D20+J20+T20+AD20+AN20</f>
        <v>1687.909285032978</v>
      </c>
    </row>
    <row r="21" spans="1:63" ht="15">
      <c r="A21" s="76"/>
      <c r="B21" s="80" t="s">
        <v>167</v>
      </c>
      <c r="C21" s="81"/>
      <c r="D21" s="82">
        <f>SUM(D20)</f>
        <v>261.932431940853</v>
      </c>
      <c r="E21" s="82"/>
      <c r="F21" s="82"/>
      <c r="G21" s="83"/>
      <c r="H21" s="81"/>
      <c r="I21" s="82"/>
      <c r="J21" s="86">
        <f>SUM(J20)</f>
        <v>1327.5689469569052</v>
      </c>
      <c r="K21" s="82"/>
      <c r="L21" s="83"/>
      <c r="M21" s="81"/>
      <c r="N21" s="82"/>
      <c r="O21" s="82"/>
      <c r="P21" s="82"/>
      <c r="Q21" s="83"/>
      <c r="R21" s="81"/>
      <c r="S21" s="82"/>
      <c r="T21" s="86">
        <f>SUM(T20)</f>
        <v>51.62830217121999</v>
      </c>
      <c r="U21" s="82"/>
      <c r="V21" s="83"/>
      <c r="W21" s="81"/>
      <c r="X21" s="82"/>
      <c r="Y21" s="82"/>
      <c r="Z21" s="82"/>
      <c r="AA21" s="83"/>
      <c r="AB21" s="81"/>
      <c r="AC21" s="82"/>
      <c r="AD21" s="86">
        <f>SUM(AD20)</f>
        <v>42.1016435676</v>
      </c>
      <c r="AE21" s="82"/>
      <c r="AF21" s="83"/>
      <c r="AG21" s="81"/>
      <c r="AH21" s="82"/>
      <c r="AI21" s="82"/>
      <c r="AJ21" s="82"/>
      <c r="AK21" s="83"/>
      <c r="AL21" s="81"/>
      <c r="AM21" s="82"/>
      <c r="AN21" s="86">
        <f>SUM(AN20)</f>
        <v>4.6779603964000005</v>
      </c>
      <c r="AO21" s="82"/>
      <c r="AP21" s="83"/>
      <c r="AQ21" s="81"/>
      <c r="AR21" s="82"/>
      <c r="AS21" s="82"/>
      <c r="AT21" s="82"/>
      <c r="AU21" s="83"/>
      <c r="AV21" s="81"/>
      <c r="AW21" s="82"/>
      <c r="AX21" s="82"/>
      <c r="AY21" s="82"/>
      <c r="AZ21" s="83"/>
      <c r="BA21" s="81"/>
      <c r="BB21" s="82"/>
      <c r="BC21" s="82"/>
      <c r="BD21" s="82"/>
      <c r="BE21" s="83"/>
      <c r="BF21" s="81"/>
      <c r="BG21" s="82"/>
      <c r="BH21" s="82"/>
      <c r="BI21" s="82"/>
      <c r="BJ21" s="83"/>
      <c r="BK21" s="87">
        <f>D21+J21+T21+AD21+AN21</f>
        <v>1687.909285032978</v>
      </c>
    </row>
    <row r="22" spans="1:63" ht="15">
      <c r="A22" s="76" t="s">
        <v>168</v>
      </c>
      <c r="B22" s="79" t="s">
        <v>169</v>
      </c>
      <c r="C22" s="140"/>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1"/>
      <c r="BA22" s="141"/>
      <c r="BB22" s="141"/>
      <c r="BC22" s="141"/>
      <c r="BD22" s="141"/>
      <c r="BE22" s="141"/>
      <c r="BF22" s="141"/>
      <c r="BG22" s="141"/>
      <c r="BH22" s="141"/>
      <c r="BI22" s="141"/>
      <c r="BJ22" s="141"/>
      <c r="BK22" s="142"/>
    </row>
    <row r="23" spans="1:63" ht="15">
      <c r="A23" s="76"/>
      <c r="B23" s="80" t="s">
        <v>153</v>
      </c>
      <c r="C23" s="81"/>
      <c r="D23" s="82"/>
      <c r="E23" s="82"/>
      <c r="F23" s="82"/>
      <c r="G23" s="83"/>
      <c r="H23" s="81"/>
      <c r="I23" s="82"/>
      <c r="J23" s="82"/>
      <c r="K23" s="82"/>
      <c r="L23" s="83"/>
      <c r="M23" s="81"/>
      <c r="N23" s="82"/>
      <c r="O23" s="82"/>
      <c r="P23" s="82"/>
      <c r="Q23" s="83"/>
      <c r="R23" s="81"/>
      <c r="S23" s="82"/>
      <c r="T23" s="82"/>
      <c r="U23" s="82"/>
      <c r="V23" s="83"/>
      <c r="W23" s="81"/>
      <c r="X23" s="82"/>
      <c r="Y23" s="82"/>
      <c r="Z23" s="82"/>
      <c r="AA23" s="83"/>
      <c r="AB23" s="81"/>
      <c r="AC23" s="82"/>
      <c r="AD23" s="82"/>
      <c r="AE23" s="82"/>
      <c r="AF23" s="83"/>
      <c r="AG23" s="81"/>
      <c r="AH23" s="82"/>
      <c r="AI23" s="82"/>
      <c r="AJ23" s="82"/>
      <c r="AK23" s="83"/>
      <c r="AL23" s="81"/>
      <c r="AM23" s="82"/>
      <c r="AN23" s="82"/>
      <c r="AO23" s="82"/>
      <c r="AP23" s="83"/>
      <c r="AQ23" s="81"/>
      <c r="AR23" s="82"/>
      <c r="AS23" s="82"/>
      <c r="AT23" s="82"/>
      <c r="AU23" s="83"/>
      <c r="AV23" s="81"/>
      <c r="AW23" s="82"/>
      <c r="AX23" s="82"/>
      <c r="AY23" s="82"/>
      <c r="AZ23" s="83"/>
      <c r="BA23" s="81"/>
      <c r="BB23" s="82"/>
      <c r="BC23" s="82"/>
      <c r="BD23" s="82"/>
      <c r="BE23" s="83"/>
      <c r="BF23" s="81"/>
      <c r="BG23" s="82"/>
      <c r="BH23" s="82"/>
      <c r="BI23" s="82"/>
      <c r="BJ23" s="83"/>
      <c r="BK23" s="84"/>
    </row>
    <row r="24" spans="1:63" ht="15">
      <c r="A24" s="76"/>
      <c r="B24" s="80" t="s">
        <v>170</v>
      </c>
      <c r="C24" s="81"/>
      <c r="D24" s="82"/>
      <c r="E24" s="82"/>
      <c r="F24" s="82"/>
      <c r="G24" s="83"/>
      <c r="H24" s="81"/>
      <c r="I24" s="82"/>
      <c r="J24" s="82"/>
      <c r="K24" s="82"/>
      <c r="L24" s="83"/>
      <c r="M24" s="81"/>
      <c r="N24" s="82"/>
      <c r="O24" s="82"/>
      <c r="P24" s="82"/>
      <c r="Q24" s="83"/>
      <c r="R24" s="81"/>
      <c r="S24" s="82"/>
      <c r="T24" s="82"/>
      <c r="U24" s="82"/>
      <c r="V24" s="83"/>
      <c r="W24" s="81"/>
      <c r="X24" s="82"/>
      <c r="Y24" s="82"/>
      <c r="Z24" s="82"/>
      <c r="AA24" s="83"/>
      <c r="AB24" s="81"/>
      <c r="AC24" s="82"/>
      <c r="AD24" s="82"/>
      <c r="AE24" s="82"/>
      <c r="AF24" s="83"/>
      <c r="AG24" s="81"/>
      <c r="AH24" s="82"/>
      <c r="AI24" s="82"/>
      <c r="AJ24" s="82"/>
      <c r="AK24" s="83"/>
      <c r="AL24" s="81"/>
      <c r="AM24" s="82"/>
      <c r="AN24" s="82"/>
      <c r="AO24" s="82"/>
      <c r="AP24" s="83"/>
      <c r="AQ24" s="81"/>
      <c r="AR24" s="82"/>
      <c r="AS24" s="82"/>
      <c r="AT24" s="82"/>
      <c r="AU24" s="83"/>
      <c r="AV24" s="81"/>
      <c r="AW24" s="82"/>
      <c r="AX24" s="82"/>
      <c r="AY24" s="82"/>
      <c r="AZ24" s="83"/>
      <c r="BA24" s="81"/>
      <c r="BB24" s="82"/>
      <c r="BC24" s="82"/>
      <c r="BD24" s="82"/>
      <c r="BE24" s="83"/>
      <c r="BF24" s="81"/>
      <c r="BG24" s="82"/>
      <c r="BH24" s="82"/>
      <c r="BI24" s="82"/>
      <c r="BJ24" s="83"/>
      <c r="BK24" s="84"/>
    </row>
    <row r="25" spans="1:63" ht="15">
      <c r="A25" s="76"/>
      <c r="B25" s="88" t="s">
        <v>171</v>
      </c>
      <c r="C25" s="81"/>
      <c r="D25" s="82"/>
      <c r="E25" s="82"/>
      <c r="F25" s="82"/>
      <c r="G25" s="83"/>
      <c r="H25" s="81"/>
      <c r="I25" s="82"/>
      <c r="J25" s="82"/>
      <c r="K25" s="82"/>
      <c r="L25" s="83"/>
      <c r="M25" s="81"/>
      <c r="N25" s="82"/>
      <c r="O25" s="82"/>
      <c r="P25" s="82"/>
      <c r="Q25" s="83"/>
      <c r="R25" s="81"/>
      <c r="S25" s="82"/>
      <c r="T25" s="82"/>
      <c r="U25" s="82"/>
      <c r="V25" s="83"/>
      <c r="W25" s="81"/>
      <c r="X25" s="82"/>
      <c r="Y25" s="82"/>
      <c r="Z25" s="82"/>
      <c r="AA25" s="83"/>
      <c r="AB25" s="81"/>
      <c r="AC25" s="82"/>
      <c r="AD25" s="82"/>
      <c r="AE25" s="82"/>
      <c r="AF25" s="83"/>
      <c r="AG25" s="81"/>
      <c r="AH25" s="82"/>
      <c r="AI25" s="82"/>
      <c r="AJ25" s="82"/>
      <c r="AK25" s="83"/>
      <c r="AL25" s="81"/>
      <c r="AM25" s="82"/>
      <c r="AN25" s="82"/>
      <c r="AO25" s="82"/>
      <c r="AP25" s="83"/>
      <c r="AQ25" s="81"/>
      <c r="AR25" s="82"/>
      <c r="AS25" s="82"/>
      <c r="AT25" s="82"/>
      <c r="AU25" s="83"/>
      <c r="AV25" s="81"/>
      <c r="AW25" s="82"/>
      <c r="AX25" s="82"/>
      <c r="AY25" s="82"/>
      <c r="AZ25" s="83"/>
      <c r="BA25" s="81"/>
      <c r="BB25" s="82"/>
      <c r="BC25" s="82"/>
      <c r="BD25" s="82"/>
      <c r="BE25" s="83"/>
      <c r="BF25" s="81"/>
      <c r="BG25" s="82"/>
      <c r="BH25" s="82"/>
      <c r="BI25" s="82"/>
      <c r="BJ25" s="83"/>
      <c r="BK25" s="84"/>
    </row>
    <row r="26" spans="1:63" ht="3.75" customHeight="1">
      <c r="A26" s="76"/>
      <c r="B26" s="89"/>
      <c r="C26" s="140"/>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c r="AN26" s="141"/>
      <c r="AO26" s="141"/>
      <c r="AP26" s="141"/>
      <c r="AQ26" s="141"/>
      <c r="AR26" s="141"/>
      <c r="AS26" s="141"/>
      <c r="AT26" s="141"/>
      <c r="AU26" s="141"/>
      <c r="AV26" s="141"/>
      <c r="AW26" s="141"/>
      <c r="AX26" s="141"/>
      <c r="AY26" s="141"/>
      <c r="AZ26" s="141"/>
      <c r="BA26" s="141"/>
      <c r="BB26" s="141"/>
      <c r="BC26" s="141"/>
      <c r="BD26" s="141"/>
      <c r="BE26" s="141"/>
      <c r="BF26" s="141"/>
      <c r="BG26" s="141"/>
      <c r="BH26" s="141"/>
      <c r="BI26" s="141"/>
      <c r="BJ26" s="141"/>
      <c r="BK26" s="142"/>
    </row>
    <row r="27" spans="1:63" ht="15">
      <c r="A27" s="76" t="s">
        <v>172</v>
      </c>
      <c r="B27" s="77" t="s">
        <v>173</v>
      </c>
      <c r="C27" s="140"/>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c r="AN27" s="141"/>
      <c r="AO27" s="141"/>
      <c r="AP27" s="141"/>
      <c r="AQ27" s="141"/>
      <c r="AR27" s="141"/>
      <c r="AS27" s="141"/>
      <c r="AT27" s="141"/>
      <c r="AU27" s="141"/>
      <c r="AV27" s="141"/>
      <c r="AW27" s="141"/>
      <c r="AX27" s="141"/>
      <c r="AY27" s="141"/>
      <c r="AZ27" s="141"/>
      <c r="BA27" s="141"/>
      <c r="BB27" s="141"/>
      <c r="BC27" s="141"/>
      <c r="BD27" s="141"/>
      <c r="BE27" s="141"/>
      <c r="BF27" s="141"/>
      <c r="BG27" s="141"/>
      <c r="BH27" s="141"/>
      <c r="BI27" s="141"/>
      <c r="BJ27" s="141"/>
      <c r="BK27" s="142"/>
    </row>
    <row r="28" spans="1:63" s="90" customFormat="1" ht="15">
      <c r="A28" s="76" t="s">
        <v>151</v>
      </c>
      <c r="B28" s="79" t="s">
        <v>174</v>
      </c>
      <c r="C28" s="145"/>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7"/>
    </row>
    <row r="29" spans="1:63" s="90" customFormat="1" ht="15">
      <c r="A29" s="76"/>
      <c r="B29" s="80" t="s">
        <v>153</v>
      </c>
      <c r="C29" s="91"/>
      <c r="D29" s="92"/>
      <c r="E29" s="92"/>
      <c r="F29" s="92"/>
      <c r="G29" s="93"/>
      <c r="H29" s="91"/>
      <c r="I29" s="92"/>
      <c r="J29" s="92"/>
      <c r="K29" s="92"/>
      <c r="L29" s="93"/>
      <c r="M29" s="91"/>
      <c r="N29" s="92"/>
      <c r="O29" s="92"/>
      <c r="P29" s="92"/>
      <c r="Q29" s="93"/>
      <c r="R29" s="91"/>
      <c r="S29" s="92"/>
      <c r="T29" s="92"/>
      <c r="U29" s="92"/>
      <c r="V29" s="93"/>
      <c r="W29" s="91"/>
      <c r="X29" s="92"/>
      <c r="Y29" s="92"/>
      <c r="Z29" s="92"/>
      <c r="AA29" s="93"/>
      <c r="AB29" s="91"/>
      <c r="AC29" s="92"/>
      <c r="AD29" s="92"/>
      <c r="AE29" s="92"/>
      <c r="AF29" s="93"/>
      <c r="AG29" s="91"/>
      <c r="AH29" s="92"/>
      <c r="AI29" s="92"/>
      <c r="AJ29" s="92"/>
      <c r="AK29" s="93"/>
      <c r="AL29" s="91"/>
      <c r="AM29" s="92"/>
      <c r="AN29" s="92"/>
      <c r="AO29" s="92"/>
      <c r="AP29" s="93"/>
      <c r="AQ29" s="91"/>
      <c r="AR29" s="92"/>
      <c r="AS29" s="92"/>
      <c r="AT29" s="92"/>
      <c r="AU29" s="93"/>
      <c r="AV29" s="91"/>
      <c r="AW29" s="92"/>
      <c r="AX29" s="92"/>
      <c r="AY29" s="92"/>
      <c r="AZ29" s="93"/>
      <c r="BA29" s="91"/>
      <c r="BB29" s="92"/>
      <c r="BC29" s="92"/>
      <c r="BD29" s="92"/>
      <c r="BE29" s="93"/>
      <c r="BF29" s="91"/>
      <c r="BG29" s="92"/>
      <c r="BH29" s="92"/>
      <c r="BI29" s="92"/>
      <c r="BJ29" s="93"/>
      <c r="BK29" s="76"/>
    </row>
    <row r="30" spans="1:63" s="90" customFormat="1" ht="15">
      <c r="A30" s="76"/>
      <c r="B30" s="80" t="s">
        <v>154</v>
      </c>
      <c r="C30" s="91"/>
      <c r="D30" s="92"/>
      <c r="E30" s="92"/>
      <c r="F30" s="92"/>
      <c r="G30" s="93"/>
      <c r="H30" s="91"/>
      <c r="I30" s="92"/>
      <c r="J30" s="92"/>
      <c r="K30" s="92"/>
      <c r="L30" s="93"/>
      <c r="M30" s="91"/>
      <c r="N30" s="92"/>
      <c r="O30" s="92"/>
      <c r="P30" s="92"/>
      <c r="Q30" s="93"/>
      <c r="R30" s="91"/>
      <c r="S30" s="92"/>
      <c r="T30" s="92"/>
      <c r="U30" s="92"/>
      <c r="V30" s="93"/>
      <c r="W30" s="91"/>
      <c r="X30" s="92"/>
      <c r="Y30" s="92"/>
      <c r="Z30" s="92"/>
      <c r="AA30" s="93"/>
      <c r="AB30" s="91"/>
      <c r="AC30" s="92"/>
      <c r="AD30" s="92"/>
      <c r="AE30" s="92"/>
      <c r="AF30" s="93"/>
      <c r="AG30" s="91"/>
      <c r="AH30" s="92"/>
      <c r="AI30" s="92"/>
      <c r="AJ30" s="92"/>
      <c r="AK30" s="93"/>
      <c r="AL30" s="91"/>
      <c r="AM30" s="92"/>
      <c r="AN30" s="92"/>
      <c r="AO30" s="92"/>
      <c r="AP30" s="93"/>
      <c r="AQ30" s="91"/>
      <c r="AR30" s="92"/>
      <c r="AS30" s="92"/>
      <c r="AT30" s="92"/>
      <c r="AU30" s="93"/>
      <c r="AV30" s="91"/>
      <c r="AW30" s="92"/>
      <c r="AX30" s="92"/>
      <c r="AY30" s="92"/>
      <c r="AZ30" s="93"/>
      <c r="BA30" s="91"/>
      <c r="BB30" s="92"/>
      <c r="BC30" s="92"/>
      <c r="BD30" s="92"/>
      <c r="BE30" s="93"/>
      <c r="BF30" s="91"/>
      <c r="BG30" s="92"/>
      <c r="BH30" s="92"/>
      <c r="BI30" s="92"/>
      <c r="BJ30" s="93"/>
      <c r="BK30" s="76"/>
    </row>
    <row r="31" spans="1:63" ht="15">
      <c r="A31" s="76" t="s">
        <v>155</v>
      </c>
      <c r="B31" s="79" t="s">
        <v>175</v>
      </c>
      <c r="C31" s="140"/>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c r="AP31" s="141"/>
      <c r="AQ31" s="141"/>
      <c r="AR31" s="141"/>
      <c r="AS31" s="141"/>
      <c r="AT31" s="141"/>
      <c r="AU31" s="141"/>
      <c r="AV31" s="141"/>
      <c r="AW31" s="141"/>
      <c r="AX31" s="141"/>
      <c r="AY31" s="141"/>
      <c r="AZ31" s="141"/>
      <c r="BA31" s="141"/>
      <c r="BB31" s="141"/>
      <c r="BC31" s="141"/>
      <c r="BD31" s="141"/>
      <c r="BE31" s="141"/>
      <c r="BF31" s="141"/>
      <c r="BG31" s="141"/>
      <c r="BH31" s="141"/>
      <c r="BI31" s="141"/>
      <c r="BJ31" s="141"/>
      <c r="BK31" s="142"/>
    </row>
    <row r="32" spans="1:63" ht="15">
      <c r="A32" s="76"/>
      <c r="B32" s="80" t="s">
        <v>153</v>
      </c>
      <c r="C32" s="81"/>
      <c r="D32" s="82"/>
      <c r="E32" s="82"/>
      <c r="F32" s="82"/>
      <c r="G32" s="83"/>
      <c r="H32" s="81"/>
      <c r="I32" s="82"/>
      <c r="J32" s="82"/>
      <c r="K32" s="82"/>
      <c r="L32" s="83"/>
      <c r="M32" s="81"/>
      <c r="N32" s="82"/>
      <c r="O32" s="82"/>
      <c r="P32" s="82"/>
      <c r="Q32" s="83"/>
      <c r="R32" s="81"/>
      <c r="S32" s="82"/>
      <c r="T32" s="82"/>
      <c r="U32" s="82"/>
      <c r="V32" s="83"/>
      <c r="W32" s="81"/>
      <c r="X32" s="82"/>
      <c r="Y32" s="82"/>
      <c r="Z32" s="82"/>
      <c r="AA32" s="83"/>
      <c r="AB32" s="81"/>
      <c r="AC32" s="82"/>
      <c r="AD32" s="82"/>
      <c r="AE32" s="82"/>
      <c r="AF32" s="83"/>
      <c r="AG32" s="81"/>
      <c r="AH32" s="82"/>
      <c r="AI32" s="82"/>
      <c r="AJ32" s="82"/>
      <c r="AK32" s="83"/>
      <c r="AL32" s="81"/>
      <c r="AM32" s="82"/>
      <c r="AN32" s="82"/>
      <c r="AO32" s="82"/>
      <c r="AP32" s="83"/>
      <c r="AQ32" s="81"/>
      <c r="AR32" s="82"/>
      <c r="AS32" s="82"/>
      <c r="AT32" s="82"/>
      <c r="AU32" s="83"/>
      <c r="AV32" s="81"/>
      <c r="AW32" s="82"/>
      <c r="AX32" s="82"/>
      <c r="AY32" s="82"/>
      <c r="AZ32" s="83"/>
      <c r="BA32" s="81"/>
      <c r="BB32" s="82"/>
      <c r="BC32" s="82"/>
      <c r="BD32" s="82"/>
      <c r="BE32" s="83"/>
      <c r="BF32" s="81"/>
      <c r="BG32" s="82"/>
      <c r="BH32" s="82"/>
      <c r="BI32" s="82"/>
      <c r="BJ32" s="83"/>
      <c r="BK32" s="84"/>
    </row>
    <row r="33" spans="1:63" ht="15">
      <c r="A33" s="76"/>
      <c r="B33" s="80" t="s">
        <v>157</v>
      </c>
      <c r="C33" s="81"/>
      <c r="D33" s="82"/>
      <c r="E33" s="82"/>
      <c r="F33" s="82"/>
      <c r="G33" s="83"/>
      <c r="H33" s="81"/>
      <c r="I33" s="82"/>
      <c r="J33" s="82"/>
      <c r="K33" s="82"/>
      <c r="L33" s="83"/>
      <c r="M33" s="81"/>
      <c r="N33" s="82"/>
      <c r="O33" s="82"/>
      <c r="P33" s="82"/>
      <c r="Q33" s="83"/>
      <c r="R33" s="81"/>
      <c r="S33" s="82"/>
      <c r="T33" s="82"/>
      <c r="U33" s="82"/>
      <c r="V33" s="83"/>
      <c r="W33" s="81"/>
      <c r="X33" s="82"/>
      <c r="Y33" s="82"/>
      <c r="Z33" s="82"/>
      <c r="AA33" s="83"/>
      <c r="AB33" s="81"/>
      <c r="AC33" s="82"/>
      <c r="AD33" s="82"/>
      <c r="AE33" s="82"/>
      <c r="AF33" s="83"/>
      <c r="AG33" s="81"/>
      <c r="AH33" s="82"/>
      <c r="AI33" s="82"/>
      <c r="AJ33" s="82"/>
      <c r="AK33" s="83"/>
      <c r="AL33" s="81"/>
      <c r="AM33" s="82"/>
      <c r="AN33" s="82"/>
      <c r="AO33" s="82"/>
      <c r="AP33" s="83"/>
      <c r="AQ33" s="81"/>
      <c r="AR33" s="82"/>
      <c r="AS33" s="82"/>
      <c r="AT33" s="82"/>
      <c r="AU33" s="83"/>
      <c r="AV33" s="81"/>
      <c r="AW33" s="82"/>
      <c r="AX33" s="82"/>
      <c r="AY33" s="82"/>
      <c r="AZ33" s="83"/>
      <c r="BA33" s="81"/>
      <c r="BB33" s="82"/>
      <c r="BC33" s="82"/>
      <c r="BD33" s="82"/>
      <c r="BE33" s="83"/>
      <c r="BF33" s="81"/>
      <c r="BG33" s="82"/>
      <c r="BH33" s="82"/>
      <c r="BI33" s="82"/>
      <c r="BJ33" s="83"/>
      <c r="BK33" s="84"/>
    </row>
    <row r="34" spans="1:63" ht="15">
      <c r="A34" s="76"/>
      <c r="B34" s="88" t="s">
        <v>176</v>
      </c>
      <c r="C34" s="81"/>
      <c r="D34" s="82"/>
      <c r="E34" s="82"/>
      <c r="F34" s="82"/>
      <c r="G34" s="83"/>
      <c r="H34" s="81"/>
      <c r="I34" s="82"/>
      <c r="J34" s="82"/>
      <c r="K34" s="82"/>
      <c r="L34" s="83"/>
      <c r="M34" s="81"/>
      <c r="N34" s="82"/>
      <c r="O34" s="82"/>
      <c r="P34" s="82"/>
      <c r="Q34" s="83"/>
      <c r="R34" s="81"/>
      <c r="S34" s="82"/>
      <c r="T34" s="82"/>
      <c r="U34" s="82"/>
      <c r="V34" s="83"/>
      <c r="W34" s="81"/>
      <c r="X34" s="82"/>
      <c r="Y34" s="82"/>
      <c r="Z34" s="82"/>
      <c r="AA34" s="83"/>
      <c r="AB34" s="81"/>
      <c r="AC34" s="82"/>
      <c r="AD34" s="82"/>
      <c r="AE34" s="82"/>
      <c r="AF34" s="83"/>
      <c r="AG34" s="81"/>
      <c r="AH34" s="82"/>
      <c r="AI34" s="82"/>
      <c r="AJ34" s="82"/>
      <c r="AK34" s="83"/>
      <c r="AL34" s="81"/>
      <c r="AM34" s="82"/>
      <c r="AN34" s="82"/>
      <c r="AO34" s="82"/>
      <c r="AP34" s="83"/>
      <c r="AQ34" s="81"/>
      <c r="AR34" s="82"/>
      <c r="AS34" s="82"/>
      <c r="AT34" s="82"/>
      <c r="AU34" s="83"/>
      <c r="AV34" s="81"/>
      <c r="AW34" s="82"/>
      <c r="AX34" s="82"/>
      <c r="AY34" s="82"/>
      <c r="AZ34" s="83"/>
      <c r="BA34" s="81"/>
      <c r="BB34" s="82"/>
      <c r="BC34" s="82"/>
      <c r="BD34" s="82"/>
      <c r="BE34" s="83"/>
      <c r="BF34" s="81"/>
      <c r="BG34" s="82"/>
      <c r="BH34" s="82"/>
      <c r="BI34" s="82"/>
      <c r="BJ34" s="83"/>
      <c r="BK34" s="84"/>
    </row>
    <row r="35" spans="1:63" ht="3" customHeight="1">
      <c r="A35" s="76"/>
      <c r="B35" s="79"/>
      <c r="C35" s="140"/>
      <c r="D35" s="141"/>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1"/>
      <c r="BC35" s="141"/>
      <c r="BD35" s="141"/>
      <c r="BE35" s="141"/>
      <c r="BF35" s="141"/>
      <c r="BG35" s="141"/>
      <c r="BH35" s="141"/>
      <c r="BI35" s="141"/>
      <c r="BJ35" s="141"/>
      <c r="BK35" s="142"/>
    </row>
    <row r="36" spans="1:63" ht="15">
      <c r="A36" s="76" t="s">
        <v>177</v>
      </c>
      <c r="B36" s="77" t="s">
        <v>178</v>
      </c>
      <c r="C36" s="140"/>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N36" s="141"/>
      <c r="AO36" s="141"/>
      <c r="AP36" s="141"/>
      <c r="AQ36" s="141"/>
      <c r="AR36" s="141"/>
      <c r="AS36" s="141"/>
      <c r="AT36" s="141"/>
      <c r="AU36" s="141"/>
      <c r="AV36" s="141"/>
      <c r="AW36" s="141"/>
      <c r="AX36" s="141"/>
      <c r="AY36" s="141"/>
      <c r="AZ36" s="141"/>
      <c r="BA36" s="141"/>
      <c r="BB36" s="141"/>
      <c r="BC36" s="141"/>
      <c r="BD36" s="141"/>
      <c r="BE36" s="141"/>
      <c r="BF36" s="141"/>
      <c r="BG36" s="141"/>
      <c r="BH36" s="141"/>
      <c r="BI36" s="141"/>
      <c r="BJ36" s="141"/>
      <c r="BK36" s="142"/>
    </row>
    <row r="37" spans="1:63" ht="15">
      <c r="A37" s="76" t="s">
        <v>151</v>
      </c>
      <c r="B37" s="79" t="s">
        <v>179</v>
      </c>
      <c r="C37" s="140"/>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c r="AP37" s="141"/>
      <c r="AQ37" s="141"/>
      <c r="AR37" s="141"/>
      <c r="AS37" s="141"/>
      <c r="AT37" s="141"/>
      <c r="AU37" s="141"/>
      <c r="AV37" s="141"/>
      <c r="AW37" s="141"/>
      <c r="AX37" s="141"/>
      <c r="AY37" s="141"/>
      <c r="AZ37" s="141"/>
      <c r="BA37" s="141"/>
      <c r="BB37" s="141"/>
      <c r="BC37" s="141"/>
      <c r="BD37" s="141"/>
      <c r="BE37" s="141"/>
      <c r="BF37" s="141"/>
      <c r="BG37" s="141"/>
      <c r="BH37" s="141"/>
      <c r="BI37" s="141"/>
      <c r="BJ37" s="141"/>
      <c r="BK37" s="142"/>
    </row>
    <row r="38" spans="1:63" ht="15">
      <c r="A38" s="76"/>
      <c r="B38" s="80" t="s">
        <v>153</v>
      </c>
      <c r="C38" s="81"/>
      <c r="D38" s="82"/>
      <c r="E38" s="82"/>
      <c r="F38" s="82"/>
      <c r="G38" s="83"/>
      <c r="H38" s="81"/>
      <c r="I38" s="82"/>
      <c r="J38" s="82"/>
      <c r="K38" s="82"/>
      <c r="L38" s="83"/>
      <c r="M38" s="81"/>
      <c r="N38" s="82"/>
      <c r="O38" s="82"/>
      <c r="P38" s="82"/>
      <c r="Q38" s="83"/>
      <c r="R38" s="81"/>
      <c r="S38" s="82"/>
      <c r="T38" s="82"/>
      <c r="U38" s="82"/>
      <c r="V38" s="83"/>
      <c r="W38" s="81"/>
      <c r="X38" s="82"/>
      <c r="Y38" s="82"/>
      <c r="Z38" s="82"/>
      <c r="AA38" s="83"/>
      <c r="AB38" s="81"/>
      <c r="AC38" s="82"/>
      <c r="AD38" s="82"/>
      <c r="AE38" s="82"/>
      <c r="AF38" s="83"/>
      <c r="AG38" s="81"/>
      <c r="AH38" s="82"/>
      <c r="AI38" s="82"/>
      <c r="AJ38" s="82"/>
      <c r="AK38" s="83"/>
      <c r="AL38" s="81"/>
      <c r="AM38" s="82"/>
      <c r="AN38" s="82"/>
      <c r="AO38" s="82"/>
      <c r="AP38" s="83"/>
      <c r="AQ38" s="81"/>
      <c r="AR38" s="82"/>
      <c r="AS38" s="82"/>
      <c r="AT38" s="82"/>
      <c r="AU38" s="83"/>
      <c r="AV38" s="81"/>
      <c r="AW38" s="82"/>
      <c r="AX38" s="82"/>
      <c r="AY38" s="82"/>
      <c r="AZ38" s="83"/>
      <c r="BA38" s="81"/>
      <c r="BB38" s="82"/>
      <c r="BC38" s="82"/>
      <c r="BD38" s="82"/>
      <c r="BE38" s="83"/>
      <c r="BF38" s="81"/>
      <c r="BG38" s="82"/>
      <c r="BH38" s="82"/>
      <c r="BI38" s="82"/>
      <c r="BJ38" s="83"/>
      <c r="BK38" s="84"/>
    </row>
    <row r="39" spans="1:63" ht="15">
      <c r="A39" s="76"/>
      <c r="B39" s="88" t="s">
        <v>180</v>
      </c>
      <c r="C39" s="81"/>
      <c r="D39" s="82"/>
      <c r="E39" s="82"/>
      <c r="F39" s="82"/>
      <c r="G39" s="83"/>
      <c r="H39" s="81"/>
      <c r="I39" s="82"/>
      <c r="J39" s="82"/>
      <c r="K39" s="82"/>
      <c r="L39" s="83"/>
      <c r="M39" s="81"/>
      <c r="N39" s="82"/>
      <c r="O39" s="82"/>
      <c r="P39" s="82"/>
      <c r="Q39" s="83"/>
      <c r="R39" s="81"/>
      <c r="S39" s="82"/>
      <c r="T39" s="82"/>
      <c r="U39" s="82"/>
      <c r="V39" s="83"/>
      <c r="W39" s="81"/>
      <c r="X39" s="82"/>
      <c r="Y39" s="82"/>
      <c r="Z39" s="82"/>
      <c r="AA39" s="83"/>
      <c r="AB39" s="81"/>
      <c r="AC39" s="82"/>
      <c r="AD39" s="82"/>
      <c r="AE39" s="82"/>
      <c r="AF39" s="83"/>
      <c r="AG39" s="81"/>
      <c r="AH39" s="82"/>
      <c r="AI39" s="82"/>
      <c r="AJ39" s="82"/>
      <c r="AK39" s="83"/>
      <c r="AL39" s="81"/>
      <c r="AM39" s="82"/>
      <c r="AN39" s="82"/>
      <c r="AO39" s="82"/>
      <c r="AP39" s="83"/>
      <c r="AQ39" s="81"/>
      <c r="AR39" s="82"/>
      <c r="AS39" s="82"/>
      <c r="AT39" s="82"/>
      <c r="AU39" s="83"/>
      <c r="AV39" s="81"/>
      <c r="AW39" s="82"/>
      <c r="AX39" s="82"/>
      <c r="AY39" s="82"/>
      <c r="AZ39" s="83"/>
      <c r="BA39" s="81"/>
      <c r="BB39" s="82"/>
      <c r="BC39" s="82"/>
      <c r="BD39" s="82"/>
      <c r="BE39" s="83"/>
      <c r="BF39" s="81"/>
      <c r="BG39" s="82"/>
      <c r="BH39" s="82"/>
      <c r="BI39" s="82"/>
      <c r="BJ39" s="83"/>
      <c r="BK39" s="84"/>
    </row>
    <row r="40" spans="1:63" ht="2.25" customHeight="1">
      <c r="A40" s="76"/>
      <c r="B40" s="79"/>
      <c r="C40" s="140"/>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1"/>
      <c r="AV40" s="141"/>
      <c r="AW40" s="141"/>
      <c r="AX40" s="141"/>
      <c r="AY40" s="141"/>
      <c r="AZ40" s="141"/>
      <c r="BA40" s="141"/>
      <c r="BB40" s="141"/>
      <c r="BC40" s="141"/>
      <c r="BD40" s="141"/>
      <c r="BE40" s="141"/>
      <c r="BF40" s="141"/>
      <c r="BG40" s="141"/>
      <c r="BH40" s="141"/>
      <c r="BI40" s="141"/>
      <c r="BJ40" s="141"/>
      <c r="BK40" s="142"/>
    </row>
    <row r="41" spans="1:63" ht="15">
      <c r="A41" s="76" t="s">
        <v>181</v>
      </c>
      <c r="B41" s="77" t="s">
        <v>182</v>
      </c>
      <c r="C41" s="140"/>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41"/>
      <c r="AS41" s="141"/>
      <c r="AT41" s="141"/>
      <c r="AU41" s="141"/>
      <c r="AV41" s="141"/>
      <c r="AW41" s="141"/>
      <c r="AX41" s="141"/>
      <c r="AY41" s="141"/>
      <c r="AZ41" s="141"/>
      <c r="BA41" s="141"/>
      <c r="BB41" s="141"/>
      <c r="BC41" s="141"/>
      <c r="BD41" s="141"/>
      <c r="BE41" s="141"/>
      <c r="BF41" s="141"/>
      <c r="BG41" s="141"/>
      <c r="BH41" s="141"/>
      <c r="BI41" s="141"/>
      <c r="BJ41" s="141"/>
      <c r="BK41" s="142"/>
    </row>
    <row r="42" spans="1:63" ht="15">
      <c r="A42" s="76" t="s">
        <v>151</v>
      </c>
      <c r="B42" s="79" t="s">
        <v>183</v>
      </c>
      <c r="C42" s="140"/>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c r="AO42" s="141"/>
      <c r="AP42" s="141"/>
      <c r="AQ42" s="141"/>
      <c r="AR42" s="141"/>
      <c r="AS42" s="141"/>
      <c r="AT42" s="141"/>
      <c r="AU42" s="141"/>
      <c r="AV42" s="141"/>
      <c r="AW42" s="141"/>
      <c r="AX42" s="141"/>
      <c r="AY42" s="141"/>
      <c r="AZ42" s="141"/>
      <c r="BA42" s="141"/>
      <c r="BB42" s="141"/>
      <c r="BC42" s="141"/>
      <c r="BD42" s="141"/>
      <c r="BE42" s="141"/>
      <c r="BF42" s="141"/>
      <c r="BG42" s="141"/>
      <c r="BH42" s="141"/>
      <c r="BI42" s="141"/>
      <c r="BJ42" s="141"/>
      <c r="BK42" s="142"/>
    </row>
    <row r="43" spans="1:63" ht="15">
      <c r="A43" s="76"/>
      <c r="B43" s="80" t="s">
        <v>153</v>
      </c>
      <c r="C43" s="81"/>
      <c r="D43" s="82"/>
      <c r="E43" s="82"/>
      <c r="F43" s="82"/>
      <c r="G43" s="83"/>
      <c r="H43" s="81"/>
      <c r="I43" s="82"/>
      <c r="J43" s="82"/>
      <c r="K43" s="82"/>
      <c r="L43" s="83"/>
      <c r="M43" s="81"/>
      <c r="N43" s="82"/>
      <c r="O43" s="82"/>
      <c r="P43" s="82"/>
      <c r="Q43" s="83"/>
      <c r="R43" s="81"/>
      <c r="S43" s="82"/>
      <c r="T43" s="82"/>
      <c r="U43" s="82"/>
      <c r="V43" s="83"/>
      <c r="W43" s="81"/>
      <c r="X43" s="82"/>
      <c r="Y43" s="82"/>
      <c r="Z43" s="82"/>
      <c r="AA43" s="83"/>
      <c r="AB43" s="81"/>
      <c r="AC43" s="82"/>
      <c r="AD43" s="82"/>
      <c r="AE43" s="82"/>
      <c r="AF43" s="83"/>
      <c r="AG43" s="81"/>
      <c r="AH43" s="82"/>
      <c r="AI43" s="82"/>
      <c r="AJ43" s="82"/>
      <c r="AK43" s="83"/>
      <c r="AL43" s="81"/>
      <c r="AM43" s="82"/>
      <c r="AN43" s="82"/>
      <c r="AO43" s="82"/>
      <c r="AP43" s="83"/>
      <c r="AQ43" s="81"/>
      <c r="AR43" s="82"/>
      <c r="AS43" s="82"/>
      <c r="AT43" s="82"/>
      <c r="AU43" s="83"/>
      <c r="AV43" s="81"/>
      <c r="AW43" s="82"/>
      <c r="AX43" s="82"/>
      <c r="AY43" s="82"/>
      <c r="AZ43" s="83"/>
      <c r="BA43" s="81"/>
      <c r="BB43" s="82"/>
      <c r="BC43" s="82"/>
      <c r="BD43" s="82"/>
      <c r="BE43" s="83"/>
      <c r="BF43" s="81"/>
      <c r="BG43" s="82"/>
      <c r="BH43" s="82"/>
      <c r="BI43" s="82"/>
      <c r="BJ43" s="83"/>
      <c r="BK43" s="84"/>
    </row>
    <row r="44" spans="1:63" ht="15">
      <c r="A44" s="76"/>
      <c r="B44" s="80" t="s">
        <v>154</v>
      </c>
      <c r="C44" s="81"/>
      <c r="D44" s="82"/>
      <c r="E44" s="82"/>
      <c r="F44" s="82"/>
      <c r="G44" s="83"/>
      <c r="H44" s="81"/>
      <c r="I44" s="82"/>
      <c r="J44" s="82"/>
      <c r="K44" s="82"/>
      <c r="L44" s="83"/>
      <c r="M44" s="81"/>
      <c r="N44" s="82"/>
      <c r="O44" s="82"/>
      <c r="P44" s="82"/>
      <c r="Q44" s="83"/>
      <c r="R44" s="81"/>
      <c r="S44" s="82"/>
      <c r="T44" s="82"/>
      <c r="U44" s="82"/>
      <c r="V44" s="83"/>
      <c r="W44" s="81"/>
      <c r="X44" s="82"/>
      <c r="Y44" s="82"/>
      <c r="Z44" s="82"/>
      <c r="AA44" s="83"/>
      <c r="AB44" s="81"/>
      <c r="AC44" s="82"/>
      <c r="AD44" s="82"/>
      <c r="AE44" s="82"/>
      <c r="AF44" s="83"/>
      <c r="AG44" s="81"/>
      <c r="AH44" s="82"/>
      <c r="AI44" s="82"/>
      <c r="AJ44" s="82"/>
      <c r="AK44" s="83"/>
      <c r="AL44" s="81"/>
      <c r="AM44" s="82"/>
      <c r="AN44" s="82"/>
      <c r="AO44" s="82"/>
      <c r="AP44" s="83"/>
      <c r="AQ44" s="81"/>
      <c r="AR44" s="82"/>
      <c r="AS44" s="82"/>
      <c r="AT44" s="82"/>
      <c r="AU44" s="83"/>
      <c r="AV44" s="81"/>
      <c r="AW44" s="82"/>
      <c r="AX44" s="82"/>
      <c r="AY44" s="82"/>
      <c r="AZ44" s="83"/>
      <c r="BA44" s="81"/>
      <c r="BB44" s="82"/>
      <c r="BC44" s="82"/>
      <c r="BD44" s="82"/>
      <c r="BE44" s="83"/>
      <c r="BF44" s="81"/>
      <c r="BG44" s="82"/>
      <c r="BH44" s="82"/>
      <c r="BI44" s="82"/>
      <c r="BJ44" s="83"/>
      <c r="BK44" s="84"/>
    </row>
    <row r="45" spans="1:63" ht="15">
      <c r="A45" s="76" t="s">
        <v>155</v>
      </c>
      <c r="B45" s="79" t="s">
        <v>184</v>
      </c>
      <c r="C45" s="140"/>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1"/>
      <c r="AN45" s="141"/>
      <c r="AO45" s="141"/>
      <c r="AP45" s="141"/>
      <c r="AQ45" s="141"/>
      <c r="AR45" s="141"/>
      <c r="AS45" s="141"/>
      <c r="AT45" s="141"/>
      <c r="AU45" s="141"/>
      <c r="AV45" s="141"/>
      <c r="AW45" s="141"/>
      <c r="AX45" s="141"/>
      <c r="AY45" s="141"/>
      <c r="AZ45" s="141"/>
      <c r="BA45" s="141"/>
      <c r="BB45" s="141"/>
      <c r="BC45" s="141"/>
      <c r="BD45" s="141"/>
      <c r="BE45" s="141"/>
      <c r="BF45" s="141"/>
      <c r="BG45" s="141"/>
      <c r="BH45" s="141"/>
      <c r="BI45" s="141"/>
      <c r="BJ45" s="141"/>
      <c r="BK45" s="142"/>
    </row>
    <row r="46" spans="1:63" ht="15">
      <c r="A46" s="76"/>
      <c r="B46" s="80" t="s">
        <v>153</v>
      </c>
      <c r="C46" s="81"/>
      <c r="D46" s="82"/>
      <c r="E46" s="82"/>
      <c r="F46" s="82"/>
      <c r="G46" s="83"/>
      <c r="H46" s="81"/>
      <c r="I46" s="82"/>
      <c r="J46" s="82"/>
      <c r="K46" s="82"/>
      <c r="L46" s="83"/>
      <c r="M46" s="81"/>
      <c r="N46" s="82"/>
      <c r="O46" s="82"/>
      <c r="P46" s="82"/>
      <c r="Q46" s="83"/>
      <c r="R46" s="81"/>
      <c r="S46" s="82"/>
      <c r="T46" s="82"/>
      <c r="U46" s="82"/>
      <c r="V46" s="83"/>
      <c r="W46" s="81"/>
      <c r="X46" s="82"/>
      <c r="Y46" s="82"/>
      <c r="Z46" s="82"/>
      <c r="AA46" s="83"/>
      <c r="AB46" s="81"/>
      <c r="AC46" s="82"/>
      <c r="AD46" s="82"/>
      <c r="AE46" s="82"/>
      <c r="AF46" s="83"/>
      <c r="AG46" s="81"/>
      <c r="AH46" s="82"/>
      <c r="AI46" s="82"/>
      <c r="AJ46" s="82"/>
      <c r="AK46" s="83"/>
      <c r="AL46" s="81"/>
      <c r="AM46" s="82"/>
      <c r="AN46" s="82"/>
      <c r="AO46" s="82"/>
      <c r="AP46" s="83"/>
      <c r="AQ46" s="81"/>
      <c r="AR46" s="82"/>
      <c r="AS46" s="82"/>
      <c r="AT46" s="82"/>
      <c r="AU46" s="83"/>
      <c r="AV46" s="81"/>
      <c r="AW46" s="82"/>
      <c r="AX46" s="82"/>
      <c r="AY46" s="82"/>
      <c r="AZ46" s="83"/>
      <c r="BA46" s="81"/>
      <c r="BB46" s="82"/>
      <c r="BC46" s="82"/>
      <c r="BD46" s="82"/>
      <c r="BE46" s="83"/>
      <c r="BF46" s="81"/>
      <c r="BG46" s="82"/>
      <c r="BH46" s="82"/>
      <c r="BI46" s="82"/>
      <c r="BJ46" s="83"/>
      <c r="BK46" s="84"/>
    </row>
    <row r="47" spans="1:63" ht="15">
      <c r="A47" s="76"/>
      <c r="B47" s="80" t="s">
        <v>157</v>
      </c>
      <c r="C47" s="81"/>
      <c r="D47" s="82"/>
      <c r="E47" s="82"/>
      <c r="F47" s="82"/>
      <c r="G47" s="83"/>
      <c r="H47" s="81"/>
      <c r="I47" s="82"/>
      <c r="J47" s="82"/>
      <c r="K47" s="82"/>
      <c r="L47" s="83"/>
      <c r="M47" s="81"/>
      <c r="N47" s="82"/>
      <c r="O47" s="82"/>
      <c r="P47" s="82"/>
      <c r="Q47" s="83"/>
      <c r="R47" s="81"/>
      <c r="S47" s="82"/>
      <c r="T47" s="82"/>
      <c r="U47" s="82"/>
      <c r="V47" s="83"/>
      <c r="W47" s="81"/>
      <c r="X47" s="82"/>
      <c r="Y47" s="82"/>
      <c r="Z47" s="82"/>
      <c r="AA47" s="83"/>
      <c r="AB47" s="81"/>
      <c r="AC47" s="82"/>
      <c r="AD47" s="82"/>
      <c r="AE47" s="82"/>
      <c r="AF47" s="83"/>
      <c r="AG47" s="81"/>
      <c r="AH47" s="82"/>
      <c r="AI47" s="82"/>
      <c r="AJ47" s="82"/>
      <c r="AK47" s="83"/>
      <c r="AL47" s="81"/>
      <c r="AM47" s="82"/>
      <c r="AN47" s="82"/>
      <c r="AO47" s="82"/>
      <c r="AP47" s="83"/>
      <c r="AQ47" s="81"/>
      <c r="AR47" s="82"/>
      <c r="AS47" s="82"/>
      <c r="AT47" s="82"/>
      <c r="AU47" s="83"/>
      <c r="AV47" s="81"/>
      <c r="AW47" s="82"/>
      <c r="AX47" s="82"/>
      <c r="AY47" s="82"/>
      <c r="AZ47" s="83"/>
      <c r="BA47" s="81"/>
      <c r="BB47" s="82"/>
      <c r="BC47" s="82"/>
      <c r="BD47" s="82"/>
      <c r="BE47" s="83"/>
      <c r="BF47" s="81"/>
      <c r="BG47" s="82"/>
      <c r="BH47" s="82"/>
      <c r="BI47" s="82"/>
      <c r="BJ47" s="83"/>
      <c r="BK47" s="84"/>
    </row>
    <row r="48" spans="1:63" ht="15">
      <c r="A48" s="76"/>
      <c r="B48" s="88" t="s">
        <v>176</v>
      </c>
      <c r="C48" s="81"/>
      <c r="D48" s="82"/>
      <c r="E48" s="82"/>
      <c r="F48" s="82"/>
      <c r="G48" s="83"/>
      <c r="H48" s="81"/>
      <c r="I48" s="82"/>
      <c r="J48" s="82"/>
      <c r="K48" s="82"/>
      <c r="L48" s="83"/>
      <c r="M48" s="81"/>
      <c r="N48" s="82"/>
      <c r="O48" s="82"/>
      <c r="P48" s="82"/>
      <c r="Q48" s="83"/>
      <c r="R48" s="81"/>
      <c r="S48" s="82"/>
      <c r="T48" s="82"/>
      <c r="U48" s="82"/>
      <c r="V48" s="83"/>
      <c r="W48" s="81"/>
      <c r="X48" s="82"/>
      <c r="Y48" s="82"/>
      <c r="Z48" s="82"/>
      <c r="AA48" s="83"/>
      <c r="AB48" s="81"/>
      <c r="AC48" s="82"/>
      <c r="AD48" s="82"/>
      <c r="AE48" s="82"/>
      <c r="AF48" s="83"/>
      <c r="AG48" s="81"/>
      <c r="AH48" s="82"/>
      <c r="AI48" s="82"/>
      <c r="AJ48" s="82"/>
      <c r="AK48" s="83"/>
      <c r="AL48" s="81"/>
      <c r="AM48" s="82"/>
      <c r="AN48" s="82"/>
      <c r="AO48" s="82"/>
      <c r="AP48" s="83"/>
      <c r="AQ48" s="81"/>
      <c r="AR48" s="82"/>
      <c r="AS48" s="82"/>
      <c r="AT48" s="82"/>
      <c r="AU48" s="83"/>
      <c r="AV48" s="81"/>
      <c r="AW48" s="82"/>
      <c r="AX48" s="82"/>
      <c r="AY48" s="82"/>
      <c r="AZ48" s="83"/>
      <c r="BA48" s="81"/>
      <c r="BB48" s="82"/>
      <c r="BC48" s="82"/>
      <c r="BD48" s="82"/>
      <c r="BE48" s="83"/>
      <c r="BF48" s="81"/>
      <c r="BG48" s="82"/>
      <c r="BH48" s="82"/>
      <c r="BI48" s="82"/>
      <c r="BJ48" s="83"/>
      <c r="BK48" s="84"/>
    </row>
    <row r="49" spans="1:63" ht="4.5" customHeight="1">
      <c r="A49" s="76"/>
      <c r="B49" s="79"/>
      <c r="C49" s="140"/>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141"/>
      <c r="AN49" s="141"/>
      <c r="AO49" s="141"/>
      <c r="AP49" s="141"/>
      <c r="AQ49" s="141"/>
      <c r="AR49" s="141"/>
      <c r="AS49" s="141"/>
      <c r="AT49" s="141"/>
      <c r="AU49" s="141"/>
      <c r="AV49" s="141"/>
      <c r="AW49" s="141"/>
      <c r="AX49" s="141"/>
      <c r="AY49" s="141"/>
      <c r="AZ49" s="141"/>
      <c r="BA49" s="141"/>
      <c r="BB49" s="141"/>
      <c r="BC49" s="141"/>
      <c r="BD49" s="141"/>
      <c r="BE49" s="141"/>
      <c r="BF49" s="141"/>
      <c r="BG49" s="141"/>
      <c r="BH49" s="141"/>
      <c r="BI49" s="141"/>
      <c r="BJ49" s="141"/>
      <c r="BK49" s="142"/>
    </row>
    <row r="50" spans="1:63" ht="15">
      <c r="A50" s="76" t="s">
        <v>185</v>
      </c>
      <c r="B50" s="77" t="s">
        <v>186</v>
      </c>
      <c r="C50" s="140"/>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c r="AN50" s="141"/>
      <c r="AO50" s="141"/>
      <c r="AP50" s="141"/>
      <c r="AQ50" s="141"/>
      <c r="AR50" s="141"/>
      <c r="AS50" s="141"/>
      <c r="AT50" s="141"/>
      <c r="AU50" s="141"/>
      <c r="AV50" s="141"/>
      <c r="AW50" s="141"/>
      <c r="AX50" s="141"/>
      <c r="AY50" s="141"/>
      <c r="AZ50" s="141"/>
      <c r="BA50" s="141"/>
      <c r="BB50" s="141"/>
      <c r="BC50" s="141"/>
      <c r="BD50" s="141"/>
      <c r="BE50" s="141"/>
      <c r="BF50" s="141"/>
      <c r="BG50" s="141"/>
      <c r="BH50" s="141"/>
      <c r="BI50" s="141"/>
      <c r="BJ50" s="141"/>
      <c r="BK50" s="142"/>
    </row>
    <row r="51" spans="1:63" ht="15">
      <c r="A51" s="76" t="s">
        <v>151</v>
      </c>
      <c r="B51" s="79" t="s">
        <v>187</v>
      </c>
      <c r="C51" s="140"/>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1"/>
      <c r="AO51" s="141"/>
      <c r="AP51" s="141"/>
      <c r="AQ51" s="141"/>
      <c r="AR51" s="141"/>
      <c r="AS51" s="141"/>
      <c r="AT51" s="141"/>
      <c r="AU51" s="141"/>
      <c r="AV51" s="141"/>
      <c r="AW51" s="141"/>
      <c r="AX51" s="141"/>
      <c r="AY51" s="141"/>
      <c r="AZ51" s="141"/>
      <c r="BA51" s="141"/>
      <c r="BB51" s="141"/>
      <c r="BC51" s="141"/>
      <c r="BD51" s="141"/>
      <c r="BE51" s="141"/>
      <c r="BF51" s="141"/>
      <c r="BG51" s="141"/>
      <c r="BH51" s="141"/>
      <c r="BI51" s="141"/>
      <c r="BJ51" s="141"/>
      <c r="BK51" s="142"/>
    </row>
    <row r="52" spans="1:63" ht="15">
      <c r="A52" s="76"/>
      <c r="B52" s="80" t="s">
        <v>153</v>
      </c>
      <c r="C52" s="81"/>
      <c r="D52" s="82"/>
      <c r="E52" s="82"/>
      <c r="F52" s="82"/>
      <c r="G52" s="83"/>
      <c r="H52" s="81"/>
      <c r="I52" s="82"/>
      <c r="J52" s="82"/>
      <c r="K52" s="82"/>
      <c r="L52" s="83"/>
      <c r="M52" s="81"/>
      <c r="N52" s="82"/>
      <c r="O52" s="82"/>
      <c r="P52" s="82"/>
      <c r="Q52" s="83"/>
      <c r="R52" s="81"/>
      <c r="S52" s="82"/>
      <c r="T52" s="82"/>
      <c r="U52" s="82"/>
      <c r="V52" s="83"/>
      <c r="W52" s="81"/>
      <c r="X52" s="82"/>
      <c r="Y52" s="82"/>
      <c r="Z52" s="82"/>
      <c r="AA52" s="83"/>
      <c r="AB52" s="81"/>
      <c r="AC52" s="82"/>
      <c r="AD52" s="82"/>
      <c r="AE52" s="82"/>
      <c r="AF52" s="83"/>
      <c r="AG52" s="81"/>
      <c r="AH52" s="82"/>
      <c r="AI52" s="82"/>
      <c r="AJ52" s="82"/>
      <c r="AK52" s="83"/>
      <c r="AL52" s="81"/>
      <c r="AM52" s="82"/>
      <c r="AN52" s="82"/>
      <c r="AO52" s="82"/>
      <c r="AP52" s="83"/>
      <c r="AQ52" s="81"/>
      <c r="AR52" s="82"/>
      <c r="AS52" s="82"/>
      <c r="AT52" s="82"/>
      <c r="AU52" s="83"/>
      <c r="AV52" s="81"/>
      <c r="AW52" s="82"/>
      <c r="AX52" s="82"/>
      <c r="AY52" s="82"/>
      <c r="AZ52" s="83"/>
      <c r="BA52" s="81"/>
      <c r="BB52" s="82"/>
      <c r="BC52" s="82"/>
      <c r="BD52" s="82"/>
      <c r="BE52" s="83"/>
      <c r="BF52" s="81"/>
      <c r="BG52" s="82"/>
      <c r="BH52" s="82"/>
      <c r="BI52" s="82"/>
      <c r="BJ52" s="83"/>
      <c r="BK52" s="84"/>
    </row>
    <row r="53" spans="1:63" ht="15">
      <c r="A53" s="76"/>
      <c r="B53" s="88" t="s">
        <v>180</v>
      </c>
      <c r="C53" s="81"/>
      <c r="D53" s="82"/>
      <c r="E53" s="82"/>
      <c r="F53" s="82"/>
      <c r="G53" s="83"/>
      <c r="H53" s="81"/>
      <c r="I53" s="82"/>
      <c r="J53" s="82"/>
      <c r="K53" s="82"/>
      <c r="L53" s="83"/>
      <c r="M53" s="81"/>
      <c r="N53" s="82"/>
      <c r="O53" s="82"/>
      <c r="P53" s="82"/>
      <c r="Q53" s="83"/>
      <c r="R53" s="81"/>
      <c r="S53" s="82"/>
      <c r="T53" s="82"/>
      <c r="U53" s="82"/>
      <c r="V53" s="83"/>
      <c r="W53" s="81"/>
      <c r="X53" s="82"/>
      <c r="Y53" s="82"/>
      <c r="Z53" s="82"/>
      <c r="AA53" s="83"/>
      <c r="AB53" s="81"/>
      <c r="AC53" s="82"/>
      <c r="AD53" s="82"/>
      <c r="AE53" s="82"/>
      <c r="AF53" s="83"/>
      <c r="AG53" s="81"/>
      <c r="AH53" s="82"/>
      <c r="AI53" s="82"/>
      <c r="AJ53" s="82"/>
      <c r="AK53" s="83"/>
      <c r="AL53" s="81"/>
      <c r="AM53" s="82"/>
      <c r="AN53" s="82"/>
      <c r="AO53" s="82"/>
      <c r="AP53" s="83"/>
      <c r="AQ53" s="81"/>
      <c r="AR53" s="82"/>
      <c r="AS53" s="82"/>
      <c r="AT53" s="82"/>
      <c r="AU53" s="83"/>
      <c r="AV53" s="81"/>
      <c r="AW53" s="82"/>
      <c r="AX53" s="82"/>
      <c r="AY53" s="82"/>
      <c r="AZ53" s="83"/>
      <c r="BA53" s="81"/>
      <c r="BB53" s="82"/>
      <c r="BC53" s="82"/>
      <c r="BD53" s="82"/>
      <c r="BE53" s="83"/>
      <c r="BF53" s="81"/>
      <c r="BG53" s="82"/>
      <c r="BH53" s="82"/>
      <c r="BI53" s="82"/>
      <c r="BJ53" s="83"/>
      <c r="BK53" s="84"/>
    </row>
    <row r="54" spans="1:63" ht="4.5" customHeight="1">
      <c r="A54" s="76"/>
      <c r="B54" s="94"/>
      <c r="C54" s="140"/>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41"/>
      <c r="AJ54" s="141"/>
      <c r="AK54" s="141"/>
      <c r="AL54" s="141"/>
      <c r="AM54" s="141"/>
      <c r="AN54" s="141"/>
      <c r="AO54" s="141"/>
      <c r="AP54" s="141"/>
      <c r="AQ54" s="141"/>
      <c r="AR54" s="141"/>
      <c r="AS54" s="141"/>
      <c r="AT54" s="141"/>
      <c r="AU54" s="141"/>
      <c r="AV54" s="141"/>
      <c r="AW54" s="141"/>
      <c r="AX54" s="141"/>
      <c r="AY54" s="141"/>
      <c r="AZ54" s="141"/>
      <c r="BA54" s="141"/>
      <c r="BB54" s="141"/>
      <c r="BC54" s="141"/>
      <c r="BD54" s="141"/>
      <c r="BE54" s="141"/>
      <c r="BF54" s="141"/>
      <c r="BG54" s="141"/>
      <c r="BH54" s="141"/>
      <c r="BI54" s="141"/>
      <c r="BJ54" s="141"/>
      <c r="BK54" s="142"/>
    </row>
    <row r="55" spans="1:63" ht="15">
      <c r="A55" s="76"/>
      <c r="B55" s="95" t="s">
        <v>188</v>
      </c>
      <c r="C55" s="96"/>
      <c r="D55" s="96">
        <f>D21</f>
        <v>261.932431940853</v>
      </c>
      <c r="E55" s="96"/>
      <c r="F55" s="96"/>
      <c r="G55" s="97"/>
      <c r="H55" s="98"/>
      <c r="I55" s="96"/>
      <c r="J55" s="96">
        <f>J21</f>
        <v>1327.5689469569052</v>
      </c>
      <c r="K55" s="96"/>
      <c r="L55" s="97"/>
      <c r="M55" s="98"/>
      <c r="N55" s="96"/>
      <c r="O55" s="96"/>
      <c r="P55" s="96"/>
      <c r="Q55" s="97"/>
      <c r="R55" s="98"/>
      <c r="S55" s="96"/>
      <c r="T55" s="96">
        <f>T21</f>
        <v>51.62830217121999</v>
      </c>
      <c r="U55" s="96"/>
      <c r="V55" s="97"/>
      <c r="W55" s="98"/>
      <c r="X55" s="96"/>
      <c r="Y55" s="96"/>
      <c r="Z55" s="96"/>
      <c r="AA55" s="97"/>
      <c r="AB55" s="98"/>
      <c r="AC55" s="96"/>
      <c r="AD55" s="96">
        <f>AD21</f>
        <v>42.1016435676</v>
      </c>
      <c r="AE55" s="96"/>
      <c r="AF55" s="97"/>
      <c r="AG55" s="98"/>
      <c r="AH55" s="96"/>
      <c r="AI55" s="96"/>
      <c r="AJ55" s="96"/>
      <c r="AK55" s="97"/>
      <c r="AL55" s="98"/>
      <c r="AM55" s="96"/>
      <c r="AN55" s="96">
        <f>AN21</f>
        <v>4.6779603964000005</v>
      </c>
      <c r="AO55" s="96"/>
      <c r="AP55" s="97"/>
      <c r="AQ55" s="98"/>
      <c r="AR55" s="96"/>
      <c r="AS55" s="96"/>
      <c r="AT55" s="96"/>
      <c r="AU55" s="97"/>
      <c r="AV55" s="98"/>
      <c r="AW55" s="96"/>
      <c r="AX55" s="96"/>
      <c r="AY55" s="96"/>
      <c r="AZ55" s="97"/>
      <c r="BA55" s="98"/>
      <c r="BB55" s="96"/>
      <c r="BC55" s="96"/>
      <c r="BD55" s="96"/>
      <c r="BE55" s="97"/>
      <c r="BF55" s="98"/>
      <c r="BG55" s="96"/>
      <c r="BH55" s="96"/>
      <c r="BI55" s="96"/>
      <c r="BJ55" s="97"/>
      <c r="BK55" s="99">
        <f>D55+J55+T55+AD55+AN55</f>
        <v>1687.909285032978</v>
      </c>
    </row>
    <row r="56" spans="1:63" ht="4.5" customHeight="1">
      <c r="A56" s="76"/>
      <c r="B56" s="95"/>
      <c r="C56" s="143"/>
      <c r="D56" s="141"/>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1"/>
      <c r="AH56" s="141"/>
      <c r="AI56" s="141"/>
      <c r="AJ56" s="141"/>
      <c r="AK56" s="141"/>
      <c r="AL56" s="141"/>
      <c r="AM56" s="141"/>
      <c r="AN56" s="141"/>
      <c r="AO56" s="141"/>
      <c r="AP56" s="141"/>
      <c r="AQ56" s="141"/>
      <c r="AR56" s="141"/>
      <c r="AS56" s="141"/>
      <c r="AT56" s="141"/>
      <c r="AU56" s="141"/>
      <c r="AV56" s="141"/>
      <c r="AW56" s="141"/>
      <c r="AX56" s="141"/>
      <c r="AY56" s="141"/>
      <c r="AZ56" s="141"/>
      <c r="BA56" s="141"/>
      <c r="BB56" s="141"/>
      <c r="BC56" s="141"/>
      <c r="BD56" s="141"/>
      <c r="BE56" s="141"/>
      <c r="BF56" s="141"/>
      <c r="BG56" s="141"/>
      <c r="BH56" s="141"/>
      <c r="BI56" s="141"/>
      <c r="BJ56" s="141"/>
      <c r="BK56" s="144"/>
    </row>
    <row r="57" spans="1:63" ht="14.25" customHeight="1">
      <c r="A57" s="76" t="s">
        <v>189</v>
      </c>
      <c r="B57" s="100" t="s">
        <v>190</v>
      </c>
      <c r="C57" s="143"/>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c r="AJ57" s="141"/>
      <c r="AK57" s="141"/>
      <c r="AL57" s="141"/>
      <c r="AM57" s="141"/>
      <c r="AN57" s="141"/>
      <c r="AO57" s="141"/>
      <c r="AP57" s="141"/>
      <c r="AQ57" s="141"/>
      <c r="AR57" s="141"/>
      <c r="AS57" s="141"/>
      <c r="AT57" s="141"/>
      <c r="AU57" s="141"/>
      <c r="AV57" s="141"/>
      <c r="AW57" s="141"/>
      <c r="AX57" s="141"/>
      <c r="AY57" s="141"/>
      <c r="AZ57" s="141"/>
      <c r="BA57" s="141"/>
      <c r="BB57" s="141"/>
      <c r="BC57" s="141"/>
      <c r="BD57" s="141"/>
      <c r="BE57" s="141"/>
      <c r="BF57" s="141"/>
      <c r="BG57" s="141"/>
      <c r="BH57" s="141"/>
      <c r="BI57" s="141"/>
      <c r="BJ57" s="141"/>
      <c r="BK57" s="144"/>
    </row>
    <row r="58" spans="1:63" ht="15">
      <c r="A58" s="76"/>
      <c r="B58" s="80" t="s">
        <v>153</v>
      </c>
      <c r="C58" s="82"/>
      <c r="D58" s="82"/>
      <c r="E58" s="82"/>
      <c r="F58" s="82"/>
      <c r="G58" s="101"/>
      <c r="H58" s="81"/>
      <c r="I58" s="82"/>
      <c r="J58" s="82"/>
      <c r="K58" s="82"/>
      <c r="L58" s="101"/>
      <c r="M58" s="81"/>
      <c r="N58" s="82"/>
      <c r="O58" s="82"/>
      <c r="P58" s="82"/>
      <c r="Q58" s="101"/>
      <c r="R58" s="81"/>
      <c r="S58" s="82"/>
      <c r="T58" s="82"/>
      <c r="U58" s="82"/>
      <c r="V58" s="83"/>
      <c r="W58" s="102"/>
      <c r="X58" s="82"/>
      <c r="Y58" s="82"/>
      <c r="Z58" s="82"/>
      <c r="AA58" s="101"/>
      <c r="AB58" s="81"/>
      <c r="AC58" s="82"/>
      <c r="AD58" s="82"/>
      <c r="AE58" s="82"/>
      <c r="AF58" s="101"/>
      <c r="AG58" s="81"/>
      <c r="AH58" s="82"/>
      <c r="AI58" s="82"/>
      <c r="AJ58" s="82"/>
      <c r="AK58" s="101"/>
      <c r="AL58" s="81"/>
      <c r="AM58" s="82"/>
      <c r="AN58" s="82"/>
      <c r="AO58" s="82"/>
      <c r="AP58" s="101"/>
      <c r="AQ58" s="81"/>
      <c r="AR58" s="82"/>
      <c r="AS58" s="82"/>
      <c r="AT58" s="82"/>
      <c r="AU58" s="101"/>
      <c r="AV58" s="81"/>
      <c r="AW58" s="82"/>
      <c r="AX58" s="82"/>
      <c r="AY58" s="82"/>
      <c r="AZ58" s="101"/>
      <c r="BA58" s="81"/>
      <c r="BB58" s="82"/>
      <c r="BC58" s="82"/>
      <c r="BD58" s="82"/>
      <c r="BE58" s="101"/>
      <c r="BF58" s="81"/>
      <c r="BG58" s="82"/>
      <c r="BH58" s="82"/>
      <c r="BI58" s="82"/>
      <c r="BJ58" s="101"/>
      <c r="BK58" s="81"/>
    </row>
    <row r="59" spans="1:63" ht="15.75" thickBot="1">
      <c r="A59" s="103"/>
      <c r="B59" s="88" t="s">
        <v>180</v>
      </c>
      <c r="C59" s="82"/>
      <c r="D59" s="82"/>
      <c r="E59" s="82"/>
      <c r="F59" s="82"/>
      <c r="G59" s="101"/>
      <c r="H59" s="81"/>
      <c r="I59" s="82"/>
      <c r="J59" s="82"/>
      <c r="K59" s="82"/>
      <c r="L59" s="101"/>
      <c r="M59" s="81"/>
      <c r="N59" s="82"/>
      <c r="O59" s="82"/>
      <c r="P59" s="82"/>
      <c r="Q59" s="101"/>
      <c r="R59" s="81"/>
      <c r="S59" s="82"/>
      <c r="T59" s="82"/>
      <c r="U59" s="82"/>
      <c r="V59" s="83"/>
      <c r="W59" s="102"/>
      <c r="X59" s="82"/>
      <c r="Y59" s="82"/>
      <c r="Z59" s="82"/>
      <c r="AA59" s="101"/>
      <c r="AB59" s="81"/>
      <c r="AC59" s="82"/>
      <c r="AD59" s="82"/>
      <c r="AE59" s="82"/>
      <c r="AF59" s="101"/>
      <c r="AG59" s="81"/>
      <c r="AH59" s="82"/>
      <c r="AI59" s="82"/>
      <c r="AJ59" s="82"/>
      <c r="AK59" s="101"/>
      <c r="AL59" s="81"/>
      <c r="AM59" s="82"/>
      <c r="AN59" s="82"/>
      <c r="AO59" s="82"/>
      <c r="AP59" s="101"/>
      <c r="AQ59" s="81"/>
      <c r="AR59" s="82"/>
      <c r="AS59" s="82"/>
      <c r="AT59" s="82"/>
      <c r="AU59" s="101"/>
      <c r="AV59" s="81"/>
      <c r="AW59" s="82"/>
      <c r="AX59" s="82"/>
      <c r="AY59" s="82"/>
      <c r="AZ59" s="101"/>
      <c r="BA59" s="81"/>
      <c r="BB59" s="82"/>
      <c r="BC59" s="82"/>
      <c r="BD59" s="82"/>
      <c r="BE59" s="101"/>
      <c r="BF59" s="81"/>
      <c r="BG59" s="82"/>
      <c r="BH59" s="82"/>
      <c r="BI59" s="82"/>
      <c r="BJ59" s="101"/>
      <c r="BK59" s="81"/>
    </row>
    <row r="60" spans="1:2" ht="6" customHeight="1">
      <c r="A60" s="90"/>
      <c r="B60" s="104"/>
    </row>
    <row r="61" spans="1:12" ht="15">
      <c r="A61" s="90"/>
      <c r="B61" s="90" t="s">
        <v>191</v>
      </c>
      <c r="L61" s="105" t="s">
        <v>192</v>
      </c>
    </row>
    <row r="62" spans="1:12" ht="15">
      <c r="A62" s="90"/>
      <c r="B62" s="90" t="s">
        <v>193</v>
      </c>
      <c r="L62" s="90" t="s">
        <v>194</v>
      </c>
    </row>
    <row r="63" ht="15">
      <c r="L63" s="90" t="s">
        <v>195</v>
      </c>
    </row>
    <row r="64" spans="2:12" ht="15">
      <c r="B64" s="90" t="s">
        <v>196</v>
      </c>
      <c r="L64" s="90" t="s">
        <v>197</v>
      </c>
    </row>
    <row r="65" spans="2:12" ht="15">
      <c r="B65" s="90" t="s">
        <v>198</v>
      </c>
      <c r="L65" s="90" t="s">
        <v>199</v>
      </c>
    </row>
    <row r="66" spans="2:12" ht="15">
      <c r="B66" s="90"/>
      <c r="L66" s="90" t="s">
        <v>200</v>
      </c>
    </row>
    <row r="74" ht="15">
      <c r="B74" s="90"/>
    </row>
  </sheetData>
  <sheetProtection/>
  <mergeCells count="49">
    <mergeCell ref="A1:A5"/>
    <mergeCell ref="B1:B5"/>
    <mergeCell ref="C1:BK1"/>
    <mergeCell ref="C2:V2"/>
    <mergeCell ref="W2:AP2"/>
    <mergeCell ref="AQ2:BJ2"/>
    <mergeCell ref="BK2:BK5"/>
    <mergeCell ref="C3:L3"/>
    <mergeCell ref="M3:V3"/>
    <mergeCell ref="W3:AF3"/>
    <mergeCell ref="AG3:AP3"/>
    <mergeCell ref="AQ3:AZ3"/>
    <mergeCell ref="BA3:BJ3"/>
    <mergeCell ref="C4:G4"/>
    <mergeCell ref="H4:L4"/>
    <mergeCell ref="M4:Q4"/>
    <mergeCell ref="R4:V4"/>
    <mergeCell ref="W4:AA4"/>
    <mergeCell ref="AB4:AF4"/>
    <mergeCell ref="AG4:AK4"/>
    <mergeCell ref="AL4:AP4"/>
    <mergeCell ref="AQ4:AU4"/>
    <mergeCell ref="AV4:AZ4"/>
    <mergeCell ref="BA4:BE4"/>
    <mergeCell ref="BF4:BJ4"/>
    <mergeCell ref="C6:BK6"/>
    <mergeCell ref="C7:BK7"/>
    <mergeCell ref="C10:BK10"/>
    <mergeCell ref="C13:BK13"/>
    <mergeCell ref="C16:BK16"/>
    <mergeCell ref="C19:BK19"/>
    <mergeCell ref="C22:BK22"/>
    <mergeCell ref="C49:BK49"/>
    <mergeCell ref="C26:BK26"/>
    <mergeCell ref="C27:BK27"/>
    <mergeCell ref="C28:BK28"/>
    <mergeCell ref="C31:BK31"/>
    <mergeCell ref="C35:BK35"/>
    <mergeCell ref="C36:BK36"/>
    <mergeCell ref="C50:BK50"/>
    <mergeCell ref="C51:BK51"/>
    <mergeCell ref="C54:BK54"/>
    <mergeCell ref="C56:BK56"/>
    <mergeCell ref="C57:BK57"/>
    <mergeCell ref="C37:BK37"/>
    <mergeCell ref="C40:BK40"/>
    <mergeCell ref="C41:BK41"/>
    <mergeCell ref="C42:BK42"/>
    <mergeCell ref="C45:BK45"/>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B2:L46"/>
  <sheetViews>
    <sheetView zoomScalePageLayoutView="0" workbookViewId="0" topLeftCell="A1">
      <selection activeCell="B1" sqref="B1"/>
    </sheetView>
  </sheetViews>
  <sheetFormatPr defaultColWidth="9.140625" defaultRowHeight="15"/>
  <cols>
    <col min="1" max="1" width="2.28125" style="59" customWidth="1"/>
    <col min="2" max="2" width="9.140625" style="59" customWidth="1"/>
    <col min="3" max="3" width="25.28125" style="59" bestFit="1" customWidth="1"/>
    <col min="4" max="4" width="9.8515625" style="59" customWidth="1"/>
    <col min="5" max="6" width="18.28125" style="59" bestFit="1" customWidth="1"/>
    <col min="7" max="7" width="10.00390625" style="59" bestFit="1" customWidth="1"/>
    <col min="8" max="8" width="19.8515625" style="59" bestFit="1" customWidth="1"/>
    <col min="9" max="9" width="15.8515625" style="59" bestFit="1" customWidth="1"/>
    <col min="10" max="10" width="17.00390625" style="59" bestFit="1" customWidth="1"/>
    <col min="11" max="11" width="9.57421875" style="59" bestFit="1" customWidth="1"/>
    <col min="12" max="12" width="19.8515625" style="59" bestFit="1" customWidth="1"/>
    <col min="13" max="16384" width="9.140625" style="59" customWidth="1"/>
  </cols>
  <sheetData>
    <row r="2" spans="2:12" ht="15">
      <c r="B2" s="170" t="s">
        <v>201</v>
      </c>
      <c r="C2" s="146"/>
      <c r="D2" s="146"/>
      <c r="E2" s="146"/>
      <c r="F2" s="146"/>
      <c r="G2" s="146"/>
      <c r="H2" s="146"/>
      <c r="I2" s="146"/>
      <c r="J2" s="146"/>
      <c r="K2" s="146"/>
      <c r="L2" s="171"/>
    </row>
    <row r="3" spans="2:12" ht="15">
      <c r="B3" s="170" t="s">
        <v>202</v>
      </c>
      <c r="C3" s="146"/>
      <c r="D3" s="146"/>
      <c r="E3" s="146"/>
      <c r="F3" s="146"/>
      <c r="G3" s="146"/>
      <c r="H3" s="146"/>
      <c r="I3" s="146"/>
      <c r="J3" s="146"/>
      <c r="K3" s="146"/>
      <c r="L3" s="171"/>
    </row>
    <row r="4" spans="2:12" ht="30">
      <c r="B4" s="82" t="s">
        <v>138</v>
      </c>
      <c r="C4" s="106" t="s">
        <v>203</v>
      </c>
      <c r="D4" s="106" t="s">
        <v>204</v>
      </c>
      <c r="E4" s="106" t="s">
        <v>205</v>
      </c>
      <c r="F4" s="106" t="s">
        <v>173</v>
      </c>
      <c r="G4" s="106" t="s">
        <v>178</v>
      </c>
      <c r="H4" s="106" t="s">
        <v>186</v>
      </c>
      <c r="I4" s="106" t="s">
        <v>206</v>
      </c>
      <c r="J4" s="106" t="s">
        <v>207</v>
      </c>
      <c r="K4" s="106" t="s">
        <v>208</v>
      </c>
      <c r="L4" s="106" t="s">
        <v>209</v>
      </c>
    </row>
    <row r="5" spans="2:12" ht="15">
      <c r="B5" s="107">
        <v>1</v>
      </c>
      <c r="C5" s="108" t="s">
        <v>210</v>
      </c>
      <c r="D5" s="108"/>
      <c r="E5" s="82"/>
      <c r="F5" s="82"/>
      <c r="G5" s="82"/>
      <c r="H5" s="82"/>
      <c r="I5" s="82"/>
      <c r="J5" s="82"/>
      <c r="K5" s="82"/>
      <c r="L5" s="82"/>
    </row>
    <row r="6" spans="2:12" ht="15">
      <c r="B6" s="107">
        <v>2</v>
      </c>
      <c r="C6" s="109" t="s">
        <v>211</v>
      </c>
      <c r="D6" s="109"/>
      <c r="E6" s="110">
        <v>17.289281587199998</v>
      </c>
      <c r="F6" s="82"/>
      <c r="G6" s="82"/>
      <c r="H6" s="82"/>
      <c r="I6" s="82"/>
      <c r="J6" s="82"/>
      <c r="K6" s="110">
        <f>E6</f>
        <v>17.289281587199998</v>
      </c>
      <c r="L6" s="82"/>
    </row>
    <row r="7" spans="2:12" ht="15">
      <c r="B7" s="107">
        <v>3</v>
      </c>
      <c r="C7" s="108" t="s">
        <v>212</v>
      </c>
      <c r="D7" s="108"/>
      <c r="E7" s="82"/>
      <c r="F7" s="82"/>
      <c r="G7" s="82"/>
      <c r="H7" s="82"/>
      <c r="I7" s="82"/>
      <c r="J7" s="82"/>
      <c r="K7" s="82"/>
      <c r="L7" s="82"/>
    </row>
    <row r="8" spans="2:12" ht="15">
      <c r="B8" s="107">
        <v>4</v>
      </c>
      <c r="C8" s="109" t="s">
        <v>213</v>
      </c>
      <c r="D8" s="109"/>
      <c r="E8" s="110">
        <v>23.389801981999998</v>
      </c>
      <c r="F8" s="82"/>
      <c r="G8" s="82"/>
      <c r="H8" s="82"/>
      <c r="I8" s="82"/>
      <c r="J8" s="82"/>
      <c r="K8" s="110">
        <f>E8</f>
        <v>23.389801981999998</v>
      </c>
      <c r="L8" s="82"/>
    </row>
    <row r="9" spans="2:12" ht="15">
      <c r="B9" s="107">
        <v>5</v>
      </c>
      <c r="C9" s="109" t="s">
        <v>214</v>
      </c>
      <c r="D9" s="109"/>
      <c r="E9" s="110"/>
      <c r="F9" s="82"/>
      <c r="G9" s="82"/>
      <c r="H9" s="82"/>
      <c r="I9" s="82"/>
      <c r="J9" s="82"/>
      <c r="K9" s="110"/>
      <c r="L9" s="82"/>
    </row>
    <row r="10" spans="2:12" ht="15">
      <c r="B10" s="107">
        <v>6</v>
      </c>
      <c r="C10" s="109" t="s">
        <v>215</v>
      </c>
      <c r="D10" s="109"/>
      <c r="E10" s="110"/>
      <c r="F10" s="82"/>
      <c r="G10" s="82"/>
      <c r="H10" s="82"/>
      <c r="I10" s="82"/>
      <c r="J10" s="82"/>
      <c r="K10" s="110"/>
      <c r="L10" s="82"/>
    </row>
    <row r="11" spans="2:12" ht="15">
      <c r="B11" s="107">
        <v>7</v>
      </c>
      <c r="C11" s="109" t="s">
        <v>216</v>
      </c>
      <c r="D11" s="109"/>
      <c r="E11" s="110">
        <v>9.985353910619999</v>
      </c>
      <c r="F11" s="82"/>
      <c r="G11" s="82"/>
      <c r="H11" s="82"/>
      <c r="I11" s="82"/>
      <c r="J11" s="82"/>
      <c r="K11" s="110">
        <f>E11</f>
        <v>9.985353910619999</v>
      </c>
      <c r="L11" s="82"/>
    </row>
    <row r="12" spans="2:12" ht="15">
      <c r="B12" s="107">
        <v>8</v>
      </c>
      <c r="C12" s="108" t="s">
        <v>217</v>
      </c>
      <c r="D12" s="108"/>
      <c r="E12" s="110"/>
      <c r="F12" s="82"/>
      <c r="G12" s="82"/>
      <c r="H12" s="82"/>
      <c r="I12" s="82"/>
      <c r="J12" s="82"/>
      <c r="K12" s="110"/>
      <c r="L12" s="82"/>
    </row>
    <row r="13" spans="2:12" ht="15">
      <c r="B13" s="107">
        <v>9</v>
      </c>
      <c r="C13" s="108" t="s">
        <v>218</v>
      </c>
      <c r="D13" s="108"/>
      <c r="E13" s="110"/>
      <c r="F13" s="82"/>
      <c r="G13" s="82"/>
      <c r="H13" s="82"/>
      <c r="I13" s="82"/>
      <c r="J13" s="82"/>
      <c r="K13" s="110"/>
      <c r="L13" s="82"/>
    </row>
    <row r="14" spans="2:12" ht="15">
      <c r="B14" s="107">
        <v>10</v>
      </c>
      <c r="C14" s="109" t="s">
        <v>219</v>
      </c>
      <c r="D14" s="109"/>
      <c r="E14" s="110">
        <v>5.854246814999999</v>
      </c>
      <c r="F14" s="82"/>
      <c r="G14" s="82"/>
      <c r="H14" s="82"/>
      <c r="I14" s="82"/>
      <c r="J14" s="82"/>
      <c r="K14" s="110">
        <f>E14</f>
        <v>5.854246814999999</v>
      </c>
      <c r="L14" s="82"/>
    </row>
    <row r="15" spans="2:12" ht="15">
      <c r="B15" s="107">
        <v>11</v>
      </c>
      <c r="C15" s="109" t="s">
        <v>220</v>
      </c>
      <c r="D15" s="109"/>
      <c r="E15" s="110">
        <v>24.703562295399998</v>
      </c>
      <c r="F15" s="82"/>
      <c r="G15" s="82"/>
      <c r="H15" s="82"/>
      <c r="I15" s="82"/>
      <c r="J15" s="82"/>
      <c r="K15" s="110">
        <f>E15</f>
        <v>24.703562295399998</v>
      </c>
      <c r="L15" s="82"/>
    </row>
    <row r="16" spans="2:12" ht="15">
      <c r="B16" s="107">
        <v>12</v>
      </c>
      <c r="C16" s="109" t="s">
        <v>221</v>
      </c>
      <c r="D16" s="109"/>
      <c r="E16" s="110">
        <v>14.0433960365</v>
      </c>
      <c r="F16" s="82"/>
      <c r="G16" s="82"/>
      <c r="H16" s="82"/>
      <c r="I16" s="82"/>
      <c r="J16" s="82"/>
      <c r="K16" s="110">
        <f>E16</f>
        <v>14.0433960365</v>
      </c>
      <c r="L16" s="82"/>
    </row>
    <row r="17" spans="2:12" ht="15">
      <c r="B17" s="107">
        <v>13</v>
      </c>
      <c r="C17" s="109" t="s">
        <v>222</v>
      </c>
      <c r="D17" s="109"/>
      <c r="E17" s="110"/>
      <c r="F17" s="82"/>
      <c r="G17" s="82"/>
      <c r="H17" s="82"/>
      <c r="I17" s="82"/>
      <c r="J17" s="82"/>
      <c r="K17" s="110"/>
      <c r="L17" s="82"/>
    </row>
    <row r="18" spans="2:12" ht="15">
      <c r="B18" s="107">
        <v>14</v>
      </c>
      <c r="C18" s="109" t="s">
        <v>223</v>
      </c>
      <c r="D18" s="109"/>
      <c r="E18" s="110"/>
      <c r="F18" s="82"/>
      <c r="G18" s="82"/>
      <c r="H18" s="82"/>
      <c r="I18" s="82"/>
      <c r="J18" s="82"/>
      <c r="K18" s="110"/>
      <c r="L18" s="82"/>
    </row>
    <row r="19" spans="2:12" ht="15">
      <c r="B19" s="107">
        <v>15</v>
      </c>
      <c r="C19" s="109" t="s">
        <v>224</v>
      </c>
      <c r="D19" s="109"/>
      <c r="E19" s="110">
        <v>9.1326250314</v>
      </c>
      <c r="F19" s="82"/>
      <c r="G19" s="82"/>
      <c r="H19" s="82"/>
      <c r="I19" s="82"/>
      <c r="J19" s="82"/>
      <c r="K19" s="110">
        <f>E19</f>
        <v>9.1326250314</v>
      </c>
      <c r="L19" s="82"/>
    </row>
    <row r="20" spans="2:12" ht="15">
      <c r="B20" s="107">
        <v>16</v>
      </c>
      <c r="C20" s="109" t="s">
        <v>225</v>
      </c>
      <c r="D20" s="109"/>
      <c r="E20" s="111">
        <v>14.03659964</v>
      </c>
      <c r="F20" s="82"/>
      <c r="G20" s="82"/>
      <c r="H20" s="82"/>
      <c r="I20" s="82"/>
      <c r="J20" s="82"/>
      <c r="K20" s="110">
        <f>E20</f>
        <v>14.03659964</v>
      </c>
      <c r="L20" s="82"/>
    </row>
    <row r="21" spans="2:12" ht="15">
      <c r="B21" s="107">
        <v>17</v>
      </c>
      <c r="C21" s="109" t="s">
        <v>226</v>
      </c>
      <c r="D21" s="109"/>
      <c r="E21" s="110"/>
      <c r="F21" s="82"/>
      <c r="G21" s="82"/>
      <c r="H21" s="82"/>
      <c r="I21" s="82"/>
      <c r="J21" s="82"/>
      <c r="K21" s="110"/>
      <c r="L21" s="82"/>
    </row>
    <row r="22" spans="2:12" ht="15">
      <c r="B22" s="107">
        <v>18</v>
      </c>
      <c r="C22" s="108" t="s">
        <v>227</v>
      </c>
      <c r="D22" s="108"/>
      <c r="E22" s="110"/>
      <c r="F22" s="82"/>
      <c r="G22" s="82"/>
      <c r="H22" s="82"/>
      <c r="I22" s="82"/>
      <c r="J22" s="82"/>
      <c r="K22" s="110"/>
      <c r="L22" s="82"/>
    </row>
    <row r="23" spans="2:12" ht="15">
      <c r="B23" s="107">
        <v>19</v>
      </c>
      <c r="C23" s="109" t="s">
        <v>228</v>
      </c>
      <c r="D23" s="109"/>
      <c r="E23" s="110">
        <v>1.1708493629999999</v>
      </c>
      <c r="F23" s="82"/>
      <c r="G23" s="82"/>
      <c r="H23" s="82"/>
      <c r="I23" s="82"/>
      <c r="J23" s="82"/>
      <c r="K23" s="110">
        <f>E23</f>
        <v>1.1708493629999999</v>
      </c>
      <c r="L23" s="82"/>
    </row>
    <row r="24" spans="2:12" ht="15">
      <c r="B24" s="107">
        <v>20</v>
      </c>
      <c r="C24" s="109" t="s">
        <v>229</v>
      </c>
      <c r="D24" s="109"/>
      <c r="E24" s="110">
        <v>1373.4611662850407</v>
      </c>
      <c r="F24" s="82"/>
      <c r="G24" s="82"/>
      <c r="H24" s="82"/>
      <c r="I24" s="82"/>
      <c r="J24" s="82"/>
      <c r="K24" s="110">
        <f>E24</f>
        <v>1373.4611662850407</v>
      </c>
      <c r="L24" s="82"/>
    </row>
    <row r="25" spans="2:12" ht="15">
      <c r="B25" s="107">
        <v>21</v>
      </c>
      <c r="C25" s="108" t="s">
        <v>230</v>
      </c>
      <c r="D25" s="108"/>
      <c r="E25" s="110"/>
      <c r="F25" s="82"/>
      <c r="G25" s="82"/>
      <c r="H25" s="82"/>
      <c r="I25" s="82"/>
      <c r="J25" s="82"/>
      <c r="K25" s="110"/>
      <c r="L25" s="82"/>
    </row>
    <row r="26" spans="2:12" ht="15">
      <c r="B26" s="107">
        <v>22</v>
      </c>
      <c r="C26" s="109" t="s">
        <v>231</v>
      </c>
      <c r="D26" s="109"/>
      <c r="E26" s="110"/>
      <c r="F26" s="82"/>
      <c r="G26" s="82"/>
      <c r="H26" s="82"/>
      <c r="I26" s="82"/>
      <c r="J26" s="82"/>
      <c r="K26" s="110"/>
      <c r="L26" s="82"/>
    </row>
    <row r="27" spans="2:12" ht="15">
      <c r="B27" s="107">
        <v>23</v>
      </c>
      <c r="C27" s="108" t="s">
        <v>232</v>
      </c>
      <c r="D27" s="108"/>
      <c r="E27" s="110"/>
      <c r="F27" s="82"/>
      <c r="G27" s="82"/>
      <c r="H27" s="82"/>
      <c r="I27" s="82"/>
      <c r="J27" s="82"/>
      <c r="K27" s="110"/>
      <c r="L27" s="82"/>
    </row>
    <row r="28" spans="2:12" ht="15">
      <c r="B28" s="107">
        <v>24</v>
      </c>
      <c r="C28" s="108" t="s">
        <v>233</v>
      </c>
      <c r="D28" s="108"/>
      <c r="E28" s="110"/>
      <c r="F28" s="82"/>
      <c r="G28" s="82"/>
      <c r="H28" s="82"/>
      <c r="I28" s="82"/>
      <c r="J28" s="82"/>
      <c r="K28" s="110"/>
      <c r="L28" s="82"/>
    </row>
    <row r="29" spans="2:12" ht="15">
      <c r="B29" s="107">
        <v>25</v>
      </c>
      <c r="C29" s="109" t="s">
        <v>234</v>
      </c>
      <c r="D29" s="109"/>
      <c r="E29" s="110">
        <v>104.71499415585927</v>
      </c>
      <c r="F29" s="82"/>
      <c r="G29" s="82"/>
      <c r="H29" s="82"/>
      <c r="I29" s="82"/>
      <c r="J29" s="82"/>
      <c r="K29" s="110">
        <f>E29</f>
        <v>104.71499415585927</v>
      </c>
      <c r="L29" s="82"/>
    </row>
    <row r="30" spans="2:12" ht="15">
      <c r="B30" s="107">
        <v>26</v>
      </c>
      <c r="C30" s="109" t="s">
        <v>235</v>
      </c>
      <c r="D30" s="109"/>
      <c r="E30" s="110">
        <v>1.1694900991000001</v>
      </c>
      <c r="F30" s="82"/>
      <c r="G30" s="82"/>
      <c r="H30" s="82"/>
      <c r="I30" s="82"/>
      <c r="J30" s="82"/>
      <c r="K30" s="110">
        <f>E30</f>
        <v>1.1694900991000001</v>
      </c>
      <c r="L30" s="82"/>
    </row>
    <row r="31" spans="2:12" ht="15">
      <c r="B31" s="107">
        <v>27</v>
      </c>
      <c r="C31" s="109" t="s">
        <v>175</v>
      </c>
      <c r="D31" s="109"/>
      <c r="E31" s="110"/>
      <c r="F31" s="82"/>
      <c r="G31" s="82"/>
      <c r="H31" s="82"/>
      <c r="I31" s="82"/>
      <c r="J31" s="82"/>
      <c r="K31" s="110"/>
      <c r="L31" s="82"/>
    </row>
    <row r="32" spans="2:12" ht="15">
      <c r="B32" s="107">
        <v>28</v>
      </c>
      <c r="C32" s="109" t="s">
        <v>236</v>
      </c>
      <c r="D32" s="109"/>
      <c r="E32" s="110"/>
      <c r="F32" s="82"/>
      <c r="G32" s="82"/>
      <c r="H32" s="82"/>
      <c r="I32" s="82"/>
      <c r="J32" s="82"/>
      <c r="K32" s="110"/>
      <c r="L32" s="82"/>
    </row>
    <row r="33" spans="2:12" ht="15">
      <c r="B33" s="107">
        <v>29</v>
      </c>
      <c r="C33" s="109" t="s">
        <v>237</v>
      </c>
      <c r="D33" s="109"/>
      <c r="E33" s="110">
        <v>2.3389801982000002</v>
      </c>
      <c r="F33" s="82"/>
      <c r="G33" s="82"/>
      <c r="H33" s="82"/>
      <c r="I33" s="82"/>
      <c r="J33" s="82"/>
      <c r="K33" s="110">
        <f>E33</f>
        <v>2.3389801982000002</v>
      </c>
      <c r="L33" s="82"/>
    </row>
    <row r="34" spans="2:12" ht="15">
      <c r="B34" s="107">
        <v>30</v>
      </c>
      <c r="C34" s="109" t="s">
        <v>238</v>
      </c>
      <c r="D34" s="109"/>
      <c r="E34" s="110">
        <v>2.3416987259999997</v>
      </c>
      <c r="F34" s="82"/>
      <c r="G34" s="82"/>
      <c r="H34" s="82"/>
      <c r="I34" s="82"/>
      <c r="J34" s="82"/>
      <c r="K34" s="110">
        <f>E34</f>
        <v>2.3416987259999997</v>
      </c>
      <c r="L34" s="82"/>
    </row>
    <row r="35" spans="2:12" ht="15">
      <c r="B35" s="107">
        <v>31</v>
      </c>
      <c r="C35" s="108" t="s">
        <v>239</v>
      </c>
      <c r="D35" s="108"/>
      <c r="E35" s="110"/>
      <c r="F35" s="82"/>
      <c r="G35" s="82"/>
      <c r="H35" s="82"/>
      <c r="I35" s="82"/>
      <c r="J35" s="82"/>
      <c r="K35" s="110"/>
      <c r="L35" s="82"/>
    </row>
    <row r="36" spans="2:12" ht="15">
      <c r="B36" s="107">
        <v>32</v>
      </c>
      <c r="C36" s="109" t="s">
        <v>240</v>
      </c>
      <c r="D36" s="109"/>
      <c r="E36" s="110">
        <v>58.80415681952501</v>
      </c>
      <c r="F36" s="82"/>
      <c r="G36" s="82"/>
      <c r="H36" s="82"/>
      <c r="I36" s="82"/>
      <c r="J36" s="82"/>
      <c r="K36" s="110">
        <f>E36</f>
        <v>58.80415681952501</v>
      </c>
      <c r="L36" s="82"/>
    </row>
    <row r="37" spans="2:12" ht="15">
      <c r="B37" s="107">
        <v>33</v>
      </c>
      <c r="C37" s="109" t="s">
        <v>241</v>
      </c>
      <c r="D37" s="109"/>
      <c r="E37" s="110"/>
      <c r="F37" s="82"/>
      <c r="G37" s="82"/>
      <c r="H37" s="82"/>
      <c r="I37" s="82"/>
      <c r="J37" s="82"/>
      <c r="K37" s="110"/>
      <c r="L37" s="82"/>
    </row>
    <row r="38" spans="2:12" ht="15">
      <c r="B38" s="107">
        <v>34</v>
      </c>
      <c r="C38" s="109" t="s">
        <v>242</v>
      </c>
      <c r="D38" s="109"/>
      <c r="E38" s="110">
        <v>1.1708493629999999</v>
      </c>
      <c r="F38" s="82"/>
      <c r="G38" s="82"/>
      <c r="H38" s="82"/>
      <c r="I38" s="82"/>
      <c r="J38" s="82"/>
      <c r="K38" s="110">
        <f>E38</f>
        <v>1.1708493629999999</v>
      </c>
      <c r="L38" s="82"/>
    </row>
    <row r="39" spans="2:12" ht="15">
      <c r="B39" s="107">
        <v>35</v>
      </c>
      <c r="C39" s="109" t="s">
        <v>243</v>
      </c>
      <c r="D39" s="109"/>
      <c r="E39" s="110"/>
      <c r="F39" s="82"/>
      <c r="G39" s="82"/>
      <c r="H39" s="82"/>
      <c r="I39" s="82"/>
      <c r="J39" s="82"/>
      <c r="K39" s="110"/>
      <c r="L39" s="82"/>
    </row>
    <row r="40" spans="2:12" ht="15">
      <c r="B40" s="107">
        <v>36</v>
      </c>
      <c r="C40" s="109" t="s">
        <v>244</v>
      </c>
      <c r="D40" s="109"/>
      <c r="E40" s="111">
        <v>24.302232725134143</v>
      </c>
      <c r="F40" s="82"/>
      <c r="G40" s="82"/>
      <c r="H40" s="82"/>
      <c r="I40" s="82"/>
      <c r="J40" s="82"/>
      <c r="K40" s="110">
        <f>E40</f>
        <v>24.302232725134143</v>
      </c>
      <c r="L40" s="82"/>
    </row>
    <row r="41" spans="2:12" ht="15">
      <c r="B41" s="106" t="s">
        <v>33</v>
      </c>
      <c r="C41" s="82"/>
      <c r="D41" s="82"/>
      <c r="E41" s="110">
        <f>SUM(E1:E40)</f>
        <v>1687.909285032979</v>
      </c>
      <c r="F41" s="82"/>
      <c r="G41" s="82"/>
      <c r="H41" s="82"/>
      <c r="I41" s="82"/>
      <c r="J41" s="82"/>
      <c r="K41" s="110">
        <f>SUM(K1:K40)</f>
        <v>1687.909285032979</v>
      </c>
      <c r="L41" s="82"/>
    </row>
    <row r="42" ht="15">
      <c r="B42" s="59" t="s">
        <v>245</v>
      </c>
    </row>
    <row r="46" ht="15">
      <c r="E46" s="112"/>
    </row>
  </sheetData>
  <sheetProtection/>
  <mergeCells count="2">
    <mergeCell ref="B2:L2"/>
    <mergeCell ref="B3:L3"/>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I18"/>
  <sheetViews>
    <sheetView zoomScalePageLayoutView="0" workbookViewId="0" topLeftCell="A1">
      <selection activeCell="C3" sqref="C3"/>
    </sheetView>
  </sheetViews>
  <sheetFormatPr defaultColWidth="9.140625" defaultRowHeight="15"/>
  <cols>
    <col min="1" max="1" width="9.140625" style="59" customWidth="1"/>
    <col min="2" max="2" width="10.8515625" style="59" customWidth="1"/>
    <col min="3" max="3" width="11.8515625" style="59" customWidth="1"/>
    <col min="4" max="4" width="13.8515625" style="59" customWidth="1"/>
    <col min="5" max="5" width="13.140625" style="59" customWidth="1"/>
    <col min="6" max="6" width="18.00390625" style="59" customWidth="1"/>
    <col min="7" max="7" width="18.28125" style="59" customWidth="1"/>
    <col min="8" max="8" width="13.421875" style="59" customWidth="1"/>
    <col min="9" max="9" width="14.7109375" style="59" customWidth="1"/>
    <col min="10" max="16384" width="9.140625" style="59" customWidth="1"/>
  </cols>
  <sheetData>
    <row r="1" ht="15.75" thickBot="1">
      <c r="A1" s="113" t="s">
        <v>246</v>
      </c>
    </row>
    <row r="2" spans="1:8" ht="27" customHeight="1" thickBot="1">
      <c r="A2" s="172" t="s">
        <v>247</v>
      </c>
      <c r="B2" s="173"/>
      <c r="C2" s="173"/>
      <c r="D2" s="173"/>
      <c r="E2" s="173"/>
      <c r="F2" s="173"/>
      <c r="G2" s="173"/>
      <c r="H2" s="174"/>
    </row>
    <row r="3" spans="1:8" ht="57.75" thickBot="1">
      <c r="A3" s="114" t="s">
        <v>248</v>
      </c>
      <c r="B3" s="115" t="s">
        <v>249</v>
      </c>
      <c r="C3" s="115" t="s">
        <v>250</v>
      </c>
      <c r="D3" s="115" t="s">
        <v>251</v>
      </c>
      <c r="E3" s="115" t="s">
        <v>252</v>
      </c>
      <c r="F3" s="115" t="s">
        <v>253</v>
      </c>
      <c r="G3" s="115" t="s">
        <v>254</v>
      </c>
      <c r="H3" s="115" t="s">
        <v>255</v>
      </c>
    </row>
    <row r="4" spans="1:8" ht="15.75" thickBot="1">
      <c r="A4" s="114" t="s">
        <v>256</v>
      </c>
      <c r="B4" s="114" t="s">
        <v>256</v>
      </c>
      <c r="C4" s="114" t="s">
        <v>256</v>
      </c>
      <c r="D4" s="114" t="s">
        <v>256</v>
      </c>
      <c r="E4" s="114" t="s">
        <v>256</v>
      </c>
      <c r="F4" s="114" t="s">
        <v>256</v>
      </c>
      <c r="G4" s="114" t="s">
        <v>256</v>
      </c>
      <c r="H4" s="114" t="s">
        <v>256</v>
      </c>
    </row>
    <row r="5" ht="15">
      <c r="A5" s="116"/>
    </row>
    <row r="6" ht="15.75" thickBot="1">
      <c r="A6" s="113" t="s">
        <v>257</v>
      </c>
    </row>
    <row r="7" spans="1:9" ht="15.75" thickBot="1">
      <c r="A7" s="172" t="s">
        <v>258</v>
      </c>
      <c r="B7" s="173"/>
      <c r="C7" s="173"/>
      <c r="D7" s="173"/>
      <c r="E7" s="173"/>
      <c r="F7" s="173"/>
      <c r="G7" s="173"/>
      <c r="H7" s="173"/>
      <c r="I7" s="175"/>
    </row>
    <row r="8" spans="1:9" ht="57.75" thickBot="1">
      <c r="A8" s="114" t="s">
        <v>259</v>
      </c>
      <c r="B8" s="115" t="s">
        <v>248</v>
      </c>
      <c r="C8" s="115" t="s">
        <v>249</v>
      </c>
      <c r="D8" s="115" t="s">
        <v>250</v>
      </c>
      <c r="E8" s="115" t="s">
        <v>251</v>
      </c>
      <c r="F8" s="115" t="s">
        <v>252</v>
      </c>
      <c r="G8" s="115" t="s">
        <v>253</v>
      </c>
      <c r="H8" s="115" t="s">
        <v>254</v>
      </c>
      <c r="I8" s="115" t="s">
        <v>255</v>
      </c>
    </row>
    <row r="9" spans="1:9" ht="15.75" thickBot="1">
      <c r="A9" s="114" t="s">
        <v>256</v>
      </c>
      <c r="B9" s="114" t="s">
        <v>256</v>
      </c>
      <c r="C9" s="114" t="s">
        <v>256</v>
      </c>
      <c r="D9" s="114" t="s">
        <v>256</v>
      </c>
      <c r="E9" s="114" t="s">
        <v>256</v>
      </c>
      <c r="F9" s="114" t="s">
        <v>256</v>
      </c>
      <c r="G9" s="114" t="s">
        <v>256</v>
      </c>
      <c r="H9" s="114" t="s">
        <v>256</v>
      </c>
      <c r="I9" s="114" t="s">
        <v>256</v>
      </c>
    </row>
    <row r="10" ht="15">
      <c r="A10" s="116"/>
    </row>
    <row r="11" ht="15.75" thickBot="1">
      <c r="A11" s="113" t="s">
        <v>260</v>
      </c>
    </row>
    <row r="12" spans="1:6" ht="27" customHeight="1" thickBot="1">
      <c r="A12" s="176" t="s">
        <v>261</v>
      </c>
      <c r="B12" s="177"/>
      <c r="C12" s="177"/>
      <c r="D12" s="177"/>
      <c r="E12" s="177"/>
      <c r="F12" s="178"/>
    </row>
    <row r="13" spans="1:6" ht="27" customHeight="1" thickBot="1">
      <c r="A13" s="179" t="s">
        <v>262</v>
      </c>
      <c r="B13" s="179" t="s">
        <v>259</v>
      </c>
      <c r="C13" s="179" t="s">
        <v>263</v>
      </c>
      <c r="D13" s="181" t="s">
        <v>264</v>
      </c>
      <c r="E13" s="182"/>
      <c r="F13" s="183"/>
    </row>
    <row r="14" spans="1:6" ht="15.75" thickBot="1">
      <c r="A14" s="180"/>
      <c r="B14" s="180"/>
      <c r="C14" s="180"/>
      <c r="D14" s="117" t="s">
        <v>265</v>
      </c>
      <c r="E14" s="117" t="s">
        <v>266</v>
      </c>
      <c r="F14" s="117" t="s">
        <v>267</v>
      </c>
    </row>
    <row r="15" spans="1:6" ht="15.75" thickBot="1">
      <c r="A15" s="118" t="s">
        <v>256</v>
      </c>
      <c r="B15" s="118" t="s">
        <v>256</v>
      </c>
      <c r="C15" s="118" t="s">
        <v>256</v>
      </c>
      <c r="D15" s="118" t="s">
        <v>256</v>
      </c>
      <c r="E15" s="118" t="s">
        <v>256</v>
      </c>
      <c r="F15" s="118" t="s">
        <v>256</v>
      </c>
    </row>
    <row r="16" ht="15">
      <c r="A16" s="119" t="s">
        <v>268</v>
      </c>
    </row>
    <row r="17" ht="15">
      <c r="A17" s="116"/>
    </row>
    <row r="18" ht="15">
      <c r="A18" s="116"/>
    </row>
  </sheetData>
  <sheetProtection/>
  <mergeCells count="7">
    <mergeCell ref="A2:H2"/>
    <mergeCell ref="A7:I7"/>
    <mergeCell ref="A12:F12"/>
    <mergeCell ref="A13:A14"/>
    <mergeCell ref="B13:B14"/>
    <mergeCell ref="C13:C14"/>
    <mergeCell ref="D13:F1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Y85"/>
  <sheetViews>
    <sheetView zoomScalePageLayoutView="0" workbookViewId="0" topLeftCell="A1">
      <selection activeCell="A1" sqref="A1:X1"/>
    </sheetView>
  </sheetViews>
  <sheetFormatPr defaultColWidth="9.140625" defaultRowHeight="15"/>
  <cols>
    <col min="1" max="1" width="10.28125" style="59" bestFit="1" customWidth="1"/>
    <col min="2" max="2" width="33.57421875" style="59" bestFit="1" customWidth="1"/>
    <col min="3" max="3" width="13.421875" style="59" bestFit="1" customWidth="1"/>
    <col min="4" max="4" width="22.421875" style="59" bestFit="1" customWidth="1"/>
    <col min="5" max="6" width="10.57421875" style="59" bestFit="1" customWidth="1"/>
    <col min="7" max="7" width="19.421875" style="59" bestFit="1" customWidth="1"/>
    <col min="8" max="8" width="12.57421875" style="59" bestFit="1" customWidth="1"/>
    <col min="9" max="9" width="19.57421875" style="59" bestFit="1" customWidth="1"/>
    <col min="10" max="10" width="17.28125" style="59" bestFit="1" customWidth="1"/>
    <col min="11" max="11" width="10.57421875" style="59" bestFit="1" customWidth="1"/>
    <col min="12" max="12" width="14.00390625" style="59" bestFit="1" customWidth="1"/>
    <col min="13" max="13" width="7.140625" style="59" bestFit="1" customWidth="1"/>
    <col min="14" max="16" width="14.00390625" style="59" bestFit="1" customWidth="1"/>
    <col min="17" max="17" width="12.57421875" style="59" bestFit="1" customWidth="1"/>
    <col min="18" max="18" width="15.7109375" style="59" customWidth="1"/>
    <col min="19" max="19" width="10.8515625" style="59" bestFit="1" customWidth="1"/>
    <col min="20" max="20" width="9.28125" style="59" bestFit="1" customWidth="1"/>
    <col min="21" max="21" width="15.57421875" style="53" bestFit="1" customWidth="1"/>
    <col min="22" max="22" width="9.421875" style="59" bestFit="1" customWidth="1"/>
    <col min="23" max="23" width="19.7109375" style="59" customWidth="1"/>
    <col min="24" max="24" width="22.421875" style="59" bestFit="1" customWidth="1"/>
    <col min="25" max="25" width="16.00390625" style="59" bestFit="1" customWidth="1"/>
    <col min="26" max="16384" width="9.140625" style="59" customWidth="1"/>
  </cols>
  <sheetData>
    <row r="1" spans="1:25" ht="21">
      <c r="A1" s="184" t="s">
        <v>269</v>
      </c>
      <c r="B1" s="184"/>
      <c r="C1" s="184"/>
      <c r="D1" s="184"/>
      <c r="E1" s="184"/>
      <c r="F1" s="184"/>
      <c r="G1" s="184"/>
      <c r="H1" s="184"/>
      <c r="I1" s="184"/>
      <c r="J1" s="184"/>
      <c r="K1" s="184"/>
      <c r="L1" s="184"/>
      <c r="M1" s="184"/>
      <c r="N1" s="184"/>
      <c r="O1" s="184"/>
      <c r="P1" s="184"/>
      <c r="Q1" s="184"/>
      <c r="R1" s="184"/>
      <c r="S1" s="184"/>
      <c r="T1" s="184"/>
      <c r="U1" s="184"/>
      <c r="V1" s="184"/>
      <c r="W1" s="184"/>
      <c r="X1" s="184"/>
      <c r="Y1" s="120"/>
    </row>
    <row r="2" spans="1:25" ht="120">
      <c r="A2" s="121" t="s">
        <v>270</v>
      </c>
      <c r="B2" s="121" t="s">
        <v>271</v>
      </c>
      <c r="C2" s="122" t="s">
        <v>272</v>
      </c>
      <c r="D2" s="123" t="s">
        <v>273</v>
      </c>
      <c r="E2" s="122" t="s">
        <v>274</v>
      </c>
      <c r="F2" s="121" t="s">
        <v>275</v>
      </c>
      <c r="G2" s="121" t="s">
        <v>276</v>
      </c>
      <c r="H2" s="121" t="s">
        <v>277</v>
      </c>
      <c r="I2" s="121" t="s">
        <v>278</v>
      </c>
      <c r="J2" s="123" t="s">
        <v>279</v>
      </c>
      <c r="K2" s="123" t="s">
        <v>280</v>
      </c>
      <c r="L2" s="124" t="s">
        <v>281</v>
      </c>
      <c r="M2" s="121" t="s">
        <v>282</v>
      </c>
      <c r="N2" s="124" t="s">
        <v>283</v>
      </c>
      <c r="O2" s="123" t="s">
        <v>284</v>
      </c>
      <c r="P2" s="123" t="s">
        <v>285</v>
      </c>
      <c r="Q2" s="125" t="s">
        <v>286</v>
      </c>
      <c r="R2" s="124" t="s">
        <v>287</v>
      </c>
      <c r="S2" s="124" t="s">
        <v>288</v>
      </c>
      <c r="T2" s="124" t="s">
        <v>289</v>
      </c>
      <c r="U2" s="126" t="s">
        <v>290</v>
      </c>
      <c r="V2" s="121" t="s">
        <v>291</v>
      </c>
      <c r="W2" s="124" t="s">
        <v>292</v>
      </c>
      <c r="X2" s="124" t="s">
        <v>293</v>
      </c>
      <c r="Y2" s="127"/>
    </row>
    <row r="3" spans="1:25" ht="21">
      <c r="A3" s="128">
        <v>1</v>
      </c>
      <c r="B3" s="128" t="s">
        <v>294</v>
      </c>
      <c r="C3" s="128" t="s">
        <v>295</v>
      </c>
      <c r="D3" s="128" t="s">
        <v>296</v>
      </c>
      <c r="E3" s="128"/>
      <c r="F3" s="128"/>
      <c r="G3" s="128" t="s">
        <v>297</v>
      </c>
      <c r="H3" s="128" t="s">
        <v>298</v>
      </c>
      <c r="I3" s="128" t="s">
        <v>299</v>
      </c>
      <c r="J3" s="128" t="s">
        <v>300</v>
      </c>
      <c r="K3" s="128" t="s">
        <v>301</v>
      </c>
      <c r="L3" s="129">
        <v>44167</v>
      </c>
      <c r="M3" s="130">
        <f>L3-O3</f>
        <v>1</v>
      </c>
      <c r="N3" s="129">
        <f>L3</f>
        <v>44167</v>
      </c>
      <c r="O3" s="129">
        <v>44166</v>
      </c>
      <c r="P3" s="129">
        <v>44166</v>
      </c>
      <c r="Q3" s="131">
        <v>151672.8875029726</v>
      </c>
      <c r="R3" s="132">
        <v>10000</v>
      </c>
      <c r="S3" s="133">
        <v>99.99191846138463</v>
      </c>
      <c r="T3" s="128">
        <v>0</v>
      </c>
      <c r="U3" s="134">
        <f>(Q3*R3*S3/100)+T3</f>
        <v>1516606299.9999998</v>
      </c>
      <c r="V3" s="135">
        <v>0.0295</v>
      </c>
      <c r="W3" s="135">
        <v>0.0295</v>
      </c>
      <c r="X3" s="128" t="s">
        <v>296</v>
      </c>
      <c r="Y3" s="53"/>
    </row>
    <row r="4" spans="1:25" ht="21">
      <c r="A4" s="128">
        <f aca="true" t="shared" si="0" ref="A4:A9">A3+1</f>
        <v>2</v>
      </c>
      <c r="B4" s="128" t="s">
        <v>294</v>
      </c>
      <c r="C4" s="128" t="s">
        <v>295</v>
      </c>
      <c r="D4" s="128" t="s">
        <v>296</v>
      </c>
      <c r="E4" s="128"/>
      <c r="F4" s="128"/>
      <c r="G4" s="128" t="s">
        <v>297</v>
      </c>
      <c r="H4" s="128" t="s">
        <v>298</v>
      </c>
      <c r="I4" s="128" t="s">
        <v>299</v>
      </c>
      <c r="J4" s="128" t="s">
        <v>302</v>
      </c>
      <c r="K4" s="128" t="s">
        <v>301</v>
      </c>
      <c r="L4" s="129">
        <v>44167</v>
      </c>
      <c r="M4" s="130">
        <f aca="true" t="shared" si="1" ref="M4:M10">L4-O4</f>
        <v>1</v>
      </c>
      <c r="N4" s="129">
        <f aca="true" t="shared" si="2" ref="N4:N10">L4</f>
        <v>44167</v>
      </c>
      <c r="O4" s="129">
        <v>44166</v>
      </c>
      <c r="P4" s="129">
        <v>44166</v>
      </c>
      <c r="Q4" s="131">
        <v>37397.69510917151</v>
      </c>
      <c r="R4" s="132">
        <v>10000</v>
      </c>
      <c r="S4" s="133">
        <v>99.99191846138463</v>
      </c>
      <c r="T4" s="128">
        <v>0</v>
      </c>
      <c r="U4" s="134">
        <f aca="true" t="shared" si="3" ref="U4:U10">(Q4*R4*S4/100)+T4</f>
        <v>373946728</v>
      </c>
      <c r="V4" s="135">
        <v>0.0295</v>
      </c>
      <c r="W4" s="135">
        <v>0.0295</v>
      </c>
      <c r="X4" s="133" t="s">
        <v>296</v>
      </c>
      <c r="Y4" s="53"/>
    </row>
    <row r="5" spans="1:25" ht="21">
      <c r="A5" s="128">
        <f t="shared" si="0"/>
        <v>3</v>
      </c>
      <c r="B5" s="128" t="s">
        <v>294</v>
      </c>
      <c r="C5" s="128" t="s">
        <v>295</v>
      </c>
      <c r="D5" s="128" t="s">
        <v>296</v>
      </c>
      <c r="E5" s="128"/>
      <c r="F5" s="128"/>
      <c r="G5" s="128" t="s">
        <v>297</v>
      </c>
      <c r="H5" s="128" t="s">
        <v>298</v>
      </c>
      <c r="I5" s="128" t="s">
        <v>299</v>
      </c>
      <c r="J5" s="128" t="s">
        <v>303</v>
      </c>
      <c r="K5" s="128" t="s">
        <v>301</v>
      </c>
      <c r="L5" s="129">
        <v>44167</v>
      </c>
      <c r="M5" s="130">
        <f t="shared" si="1"/>
        <v>1</v>
      </c>
      <c r="N5" s="129">
        <f t="shared" si="2"/>
        <v>44167</v>
      </c>
      <c r="O5" s="129">
        <v>44166</v>
      </c>
      <c r="P5" s="129">
        <v>44166</v>
      </c>
      <c r="Q5" s="131">
        <v>23693.655311903425</v>
      </c>
      <c r="R5" s="132">
        <v>10000</v>
      </c>
      <c r="S5" s="133">
        <v>99.99191846138463</v>
      </c>
      <c r="T5" s="128">
        <v>0</v>
      </c>
      <c r="U5" s="134">
        <f t="shared" si="3"/>
        <v>236917405</v>
      </c>
      <c r="V5" s="135">
        <v>0.0295</v>
      </c>
      <c r="W5" s="135">
        <v>0.0295</v>
      </c>
      <c r="X5" s="128" t="s">
        <v>296</v>
      </c>
      <c r="Y5" s="53"/>
    </row>
    <row r="6" spans="1:25" ht="21">
      <c r="A6" s="128">
        <f t="shared" si="0"/>
        <v>4</v>
      </c>
      <c r="B6" s="128" t="s">
        <v>294</v>
      </c>
      <c r="C6" s="128" t="s">
        <v>295</v>
      </c>
      <c r="D6" s="128" t="s">
        <v>296</v>
      </c>
      <c r="E6" s="128"/>
      <c r="F6" s="128"/>
      <c r="G6" s="128" t="s">
        <v>297</v>
      </c>
      <c r="H6" s="128" t="s">
        <v>298</v>
      </c>
      <c r="I6" s="128" t="s">
        <v>299</v>
      </c>
      <c r="J6" s="128" t="s">
        <v>304</v>
      </c>
      <c r="K6" s="128" t="s">
        <v>301</v>
      </c>
      <c r="L6" s="129">
        <v>44167</v>
      </c>
      <c r="M6" s="130">
        <f t="shared" si="1"/>
        <v>1</v>
      </c>
      <c r="N6" s="129">
        <f t="shared" si="2"/>
        <v>44167</v>
      </c>
      <c r="O6" s="129">
        <v>44166</v>
      </c>
      <c r="P6" s="129">
        <v>44166</v>
      </c>
      <c r="Q6" s="131">
        <v>13204.343414111918</v>
      </c>
      <c r="R6" s="132">
        <v>10000</v>
      </c>
      <c r="S6" s="133">
        <v>99.99191846138463</v>
      </c>
      <c r="T6" s="128">
        <v>0</v>
      </c>
      <c r="U6" s="134">
        <f t="shared" si="3"/>
        <v>132032763</v>
      </c>
      <c r="V6" s="135">
        <v>0.0295</v>
      </c>
      <c r="W6" s="135">
        <v>0.0295</v>
      </c>
      <c r="X6" s="128" t="s">
        <v>296</v>
      </c>
      <c r="Y6" s="53"/>
    </row>
    <row r="7" spans="1:25" ht="21">
      <c r="A7" s="128">
        <f t="shared" si="0"/>
        <v>5</v>
      </c>
      <c r="B7" s="128" t="s">
        <v>294</v>
      </c>
      <c r="C7" s="128" t="s">
        <v>295</v>
      </c>
      <c r="D7" s="128" t="s">
        <v>296</v>
      </c>
      <c r="E7" s="128"/>
      <c r="F7" s="128"/>
      <c r="G7" s="128" t="s">
        <v>297</v>
      </c>
      <c r="H7" s="128" t="s">
        <v>298</v>
      </c>
      <c r="I7" s="128" t="s">
        <v>299</v>
      </c>
      <c r="J7" s="128" t="s">
        <v>305</v>
      </c>
      <c r="K7" s="128" t="s">
        <v>301</v>
      </c>
      <c r="L7" s="129">
        <v>44167</v>
      </c>
      <c r="M7" s="130">
        <f t="shared" si="1"/>
        <v>1</v>
      </c>
      <c r="N7" s="129">
        <f t="shared" si="2"/>
        <v>44167</v>
      </c>
      <c r="O7" s="129">
        <v>44166</v>
      </c>
      <c r="P7" s="129">
        <v>44166</v>
      </c>
      <c r="Q7" s="131">
        <v>1854.978810828904</v>
      </c>
      <c r="R7" s="132">
        <v>10000</v>
      </c>
      <c r="S7" s="133">
        <v>99.99191846138463</v>
      </c>
      <c r="T7" s="128">
        <v>0</v>
      </c>
      <c r="U7" s="134">
        <f t="shared" si="3"/>
        <v>18548289</v>
      </c>
      <c r="V7" s="135">
        <v>0.0295</v>
      </c>
      <c r="W7" s="135">
        <v>0.0295</v>
      </c>
      <c r="X7" s="128" t="s">
        <v>296</v>
      </c>
      <c r="Y7" s="53"/>
    </row>
    <row r="8" spans="1:25" ht="21">
      <c r="A8" s="128">
        <f t="shared" si="0"/>
        <v>6</v>
      </c>
      <c r="B8" s="128" t="s">
        <v>294</v>
      </c>
      <c r="C8" s="128" t="s">
        <v>295</v>
      </c>
      <c r="D8" s="128" t="s">
        <v>296</v>
      </c>
      <c r="E8" s="128"/>
      <c r="F8" s="128"/>
      <c r="G8" s="128" t="s">
        <v>297</v>
      </c>
      <c r="H8" s="128" t="s">
        <v>298</v>
      </c>
      <c r="I8" s="128" t="s">
        <v>299</v>
      </c>
      <c r="J8" s="128" t="s">
        <v>306</v>
      </c>
      <c r="K8" s="128" t="s">
        <v>301</v>
      </c>
      <c r="L8" s="129">
        <v>44167</v>
      </c>
      <c r="M8" s="130">
        <f t="shared" si="1"/>
        <v>1</v>
      </c>
      <c r="N8" s="129">
        <f t="shared" si="2"/>
        <v>44167</v>
      </c>
      <c r="O8" s="129">
        <v>44166</v>
      </c>
      <c r="P8" s="129">
        <v>44166</v>
      </c>
      <c r="Q8" s="131">
        <v>53645.67249573822</v>
      </c>
      <c r="R8" s="132">
        <v>10000</v>
      </c>
      <c r="S8" s="133">
        <v>99.99191846138463</v>
      </c>
      <c r="T8" s="128">
        <v>0</v>
      </c>
      <c r="U8" s="134">
        <f t="shared" si="3"/>
        <v>536413371</v>
      </c>
      <c r="V8" s="135">
        <v>0.0295</v>
      </c>
      <c r="W8" s="135">
        <v>0.0295</v>
      </c>
      <c r="X8" s="128" t="s">
        <v>296</v>
      </c>
      <c r="Y8" s="53"/>
    </row>
    <row r="9" spans="1:25" ht="21">
      <c r="A9" s="128">
        <f t="shared" si="0"/>
        <v>7</v>
      </c>
      <c r="B9" s="128" t="s">
        <v>294</v>
      </c>
      <c r="C9" s="128" t="s">
        <v>295</v>
      </c>
      <c r="D9" s="128" t="s">
        <v>296</v>
      </c>
      <c r="E9" s="128"/>
      <c r="F9" s="128"/>
      <c r="G9" s="128" t="s">
        <v>297</v>
      </c>
      <c r="H9" s="128" t="s">
        <v>298</v>
      </c>
      <c r="I9" s="128" t="s">
        <v>299</v>
      </c>
      <c r="J9" s="128" t="s">
        <v>307</v>
      </c>
      <c r="K9" s="128" t="s">
        <v>301</v>
      </c>
      <c r="L9" s="129">
        <v>44167</v>
      </c>
      <c r="M9" s="130">
        <f t="shared" si="1"/>
        <v>1</v>
      </c>
      <c r="N9" s="129">
        <f t="shared" si="2"/>
        <v>44167</v>
      </c>
      <c r="O9" s="129">
        <v>44166</v>
      </c>
      <c r="P9" s="129">
        <v>44166</v>
      </c>
      <c r="Q9" s="131">
        <v>25530.7673548226</v>
      </c>
      <c r="R9" s="132">
        <v>10000</v>
      </c>
      <c r="S9" s="133">
        <v>99.99191846138463</v>
      </c>
      <c r="T9" s="128">
        <v>0</v>
      </c>
      <c r="U9" s="134">
        <f t="shared" si="3"/>
        <v>255287040.7600002</v>
      </c>
      <c r="V9" s="135">
        <v>0.0295</v>
      </c>
      <c r="W9" s="135">
        <v>0.0295</v>
      </c>
      <c r="X9" s="128" t="s">
        <v>296</v>
      </c>
      <c r="Y9" s="53"/>
    </row>
    <row r="10" spans="1:25" ht="21">
      <c r="A10" s="128">
        <v>8</v>
      </c>
      <c r="B10" s="128" t="s">
        <v>308</v>
      </c>
      <c r="C10" s="128" t="s">
        <v>82</v>
      </c>
      <c r="D10" s="128" t="s">
        <v>309</v>
      </c>
      <c r="E10" s="128" t="s">
        <v>310</v>
      </c>
      <c r="F10" s="128" t="s">
        <v>311</v>
      </c>
      <c r="G10" s="128" t="s">
        <v>297</v>
      </c>
      <c r="H10" s="128" t="s">
        <v>298</v>
      </c>
      <c r="I10" s="128" t="s">
        <v>299</v>
      </c>
      <c r="J10" s="128" t="s">
        <v>300</v>
      </c>
      <c r="K10" s="128" t="s">
        <v>301</v>
      </c>
      <c r="L10" s="129">
        <v>44224</v>
      </c>
      <c r="M10" s="130">
        <f t="shared" si="1"/>
        <v>57</v>
      </c>
      <c r="N10" s="129">
        <f t="shared" si="2"/>
        <v>44224</v>
      </c>
      <c r="O10" s="129">
        <v>44167</v>
      </c>
      <c r="P10" s="129">
        <v>44167</v>
      </c>
      <c r="Q10" s="131">
        <v>100</v>
      </c>
      <c r="R10" s="132">
        <v>1007641</v>
      </c>
      <c r="S10" s="133">
        <v>100</v>
      </c>
      <c r="T10" s="128">
        <v>7775546.45</v>
      </c>
      <c r="U10" s="134">
        <f t="shared" si="3"/>
        <v>108539646.45</v>
      </c>
      <c r="V10" s="135">
        <v>0.036</v>
      </c>
      <c r="W10" s="135">
        <v>0.036</v>
      </c>
      <c r="X10" s="128" t="s">
        <v>309</v>
      </c>
      <c r="Y10" s="53"/>
    </row>
    <row r="11" spans="1:25" ht="21">
      <c r="A11" s="128">
        <f>A10+1</f>
        <v>9</v>
      </c>
      <c r="B11" s="128" t="s">
        <v>312</v>
      </c>
      <c r="C11" s="128" t="s">
        <v>313</v>
      </c>
      <c r="D11" s="128" t="s">
        <v>296</v>
      </c>
      <c r="E11" s="128"/>
      <c r="F11" s="128"/>
      <c r="G11" s="128" t="s">
        <v>297</v>
      </c>
      <c r="H11" s="128" t="s">
        <v>298</v>
      </c>
      <c r="I11" s="128" t="s">
        <v>299</v>
      </c>
      <c r="J11" s="128" t="s">
        <v>300</v>
      </c>
      <c r="K11" s="128" t="s">
        <v>301</v>
      </c>
      <c r="L11" s="129">
        <v>44168</v>
      </c>
      <c r="M11" s="130">
        <f>L11-O11</f>
        <v>1</v>
      </c>
      <c r="N11" s="129">
        <f>L11</f>
        <v>44168</v>
      </c>
      <c r="O11" s="129">
        <v>44167</v>
      </c>
      <c r="P11" s="129">
        <v>44167</v>
      </c>
      <c r="Q11" s="131">
        <v>114672.88231440725</v>
      </c>
      <c r="R11" s="132">
        <v>10000</v>
      </c>
      <c r="S11" s="133">
        <v>99.99189106855991</v>
      </c>
      <c r="T11" s="128">
        <v>0</v>
      </c>
      <c r="U11" s="134">
        <f>(Q11*R11*S11/100)+T11</f>
        <v>1146635835.69</v>
      </c>
      <c r="V11" s="135">
        <v>0.0296</v>
      </c>
      <c r="W11" s="135">
        <v>0.0296</v>
      </c>
      <c r="X11" s="128" t="s">
        <v>296</v>
      </c>
      <c r="Y11" s="53"/>
    </row>
    <row r="12" spans="1:25" ht="21">
      <c r="A12" s="128">
        <f>A11+1</f>
        <v>10</v>
      </c>
      <c r="B12" s="128" t="s">
        <v>312</v>
      </c>
      <c r="C12" s="128" t="s">
        <v>313</v>
      </c>
      <c r="D12" s="128" t="s">
        <v>296</v>
      </c>
      <c r="E12" s="128"/>
      <c r="F12" s="128"/>
      <c r="G12" s="128" t="s">
        <v>297</v>
      </c>
      <c r="H12" s="128" t="s">
        <v>298</v>
      </c>
      <c r="I12" s="128" t="s">
        <v>299</v>
      </c>
      <c r="J12" s="128" t="s">
        <v>302</v>
      </c>
      <c r="K12" s="128" t="s">
        <v>301</v>
      </c>
      <c r="L12" s="129">
        <v>44168</v>
      </c>
      <c r="M12" s="130">
        <f aca="true" t="shared" si="4" ref="M12:M18">L12-O12</f>
        <v>1</v>
      </c>
      <c r="N12" s="129">
        <f aca="true" t="shared" si="5" ref="N12:N18">L12</f>
        <v>44168</v>
      </c>
      <c r="O12" s="129">
        <v>44167</v>
      </c>
      <c r="P12" s="129">
        <v>44167</v>
      </c>
      <c r="Q12" s="131">
        <v>37397.696353557476</v>
      </c>
      <c r="R12" s="132">
        <v>10000</v>
      </c>
      <c r="S12" s="133">
        <v>99.99189106855992</v>
      </c>
      <c r="T12" s="128">
        <v>0</v>
      </c>
      <c r="U12" s="134">
        <f aca="true" t="shared" si="6" ref="U12:U19">(Q12*R12*S12/100)+T12</f>
        <v>373946637.99999994</v>
      </c>
      <c r="V12" s="135">
        <v>0.0296</v>
      </c>
      <c r="W12" s="135">
        <v>0.0296</v>
      </c>
      <c r="X12" s="133" t="s">
        <v>296</v>
      </c>
      <c r="Y12" s="53"/>
    </row>
    <row r="13" spans="1:25" ht="21">
      <c r="A13" s="128">
        <f aca="true" t="shared" si="7" ref="A13:A18">A12+1</f>
        <v>11</v>
      </c>
      <c r="B13" s="128" t="s">
        <v>312</v>
      </c>
      <c r="C13" s="128" t="s">
        <v>313</v>
      </c>
      <c r="D13" s="128" t="s">
        <v>296</v>
      </c>
      <c r="E13" s="128"/>
      <c r="F13" s="128"/>
      <c r="G13" s="128" t="s">
        <v>297</v>
      </c>
      <c r="H13" s="128" t="s">
        <v>298</v>
      </c>
      <c r="I13" s="128" t="s">
        <v>299</v>
      </c>
      <c r="J13" s="128" t="s">
        <v>303</v>
      </c>
      <c r="K13" s="128" t="s">
        <v>301</v>
      </c>
      <c r="L13" s="129">
        <v>44168</v>
      </c>
      <c r="M13" s="130">
        <f t="shared" si="4"/>
        <v>1</v>
      </c>
      <c r="N13" s="129">
        <f t="shared" si="5"/>
        <v>44168</v>
      </c>
      <c r="O13" s="129">
        <v>44167</v>
      </c>
      <c r="P13" s="129">
        <v>44167</v>
      </c>
      <c r="Q13" s="131">
        <v>23693.656102328987</v>
      </c>
      <c r="R13" s="132">
        <v>10000</v>
      </c>
      <c r="S13" s="133">
        <v>99.99189106855992</v>
      </c>
      <c r="T13" s="128">
        <v>0</v>
      </c>
      <c r="U13" s="134">
        <f t="shared" si="6"/>
        <v>236917348</v>
      </c>
      <c r="V13" s="135">
        <v>0.0296</v>
      </c>
      <c r="W13" s="135">
        <v>0.0296</v>
      </c>
      <c r="X13" s="128" t="s">
        <v>296</v>
      </c>
      <c r="Y13" s="53"/>
    </row>
    <row r="14" spans="1:25" ht="21">
      <c r="A14" s="128">
        <f t="shared" si="7"/>
        <v>12</v>
      </c>
      <c r="B14" s="128" t="s">
        <v>312</v>
      </c>
      <c r="C14" s="128" t="s">
        <v>313</v>
      </c>
      <c r="D14" s="128" t="s">
        <v>296</v>
      </c>
      <c r="E14" s="128"/>
      <c r="F14" s="128"/>
      <c r="G14" s="128" t="s">
        <v>297</v>
      </c>
      <c r="H14" s="128" t="s">
        <v>298</v>
      </c>
      <c r="I14" s="128" t="s">
        <v>299</v>
      </c>
      <c r="J14" s="128" t="s">
        <v>304</v>
      </c>
      <c r="K14" s="128" t="s">
        <v>301</v>
      </c>
      <c r="L14" s="129">
        <v>44168</v>
      </c>
      <c r="M14" s="130">
        <f t="shared" si="4"/>
        <v>1</v>
      </c>
      <c r="N14" s="129">
        <f t="shared" si="5"/>
        <v>44168</v>
      </c>
      <c r="O14" s="129">
        <v>44167</v>
      </c>
      <c r="P14" s="129">
        <v>44167</v>
      </c>
      <c r="Q14" s="131">
        <v>13204.343831188384</v>
      </c>
      <c r="R14" s="132">
        <v>10000</v>
      </c>
      <c r="S14" s="133">
        <v>99.99189106855992</v>
      </c>
      <c r="T14" s="128">
        <v>0</v>
      </c>
      <c r="U14" s="134">
        <f t="shared" si="6"/>
        <v>132032731</v>
      </c>
      <c r="V14" s="135">
        <v>0.0296</v>
      </c>
      <c r="W14" s="135">
        <v>0.0296</v>
      </c>
      <c r="X14" s="128" t="s">
        <v>296</v>
      </c>
      <c r="Y14" s="53"/>
    </row>
    <row r="15" spans="1:25" ht="21">
      <c r="A15" s="128">
        <f t="shared" si="7"/>
        <v>13</v>
      </c>
      <c r="B15" s="128" t="s">
        <v>312</v>
      </c>
      <c r="C15" s="128" t="s">
        <v>313</v>
      </c>
      <c r="D15" s="128" t="s">
        <v>296</v>
      </c>
      <c r="E15" s="128"/>
      <c r="F15" s="128"/>
      <c r="G15" s="128" t="s">
        <v>297</v>
      </c>
      <c r="H15" s="128" t="s">
        <v>298</v>
      </c>
      <c r="I15" s="128" t="s">
        <v>299</v>
      </c>
      <c r="J15" s="128" t="s">
        <v>305</v>
      </c>
      <c r="K15" s="128" t="s">
        <v>301</v>
      </c>
      <c r="L15" s="129">
        <v>44168</v>
      </c>
      <c r="M15" s="130">
        <f t="shared" si="4"/>
        <v>1</v>
      </c>
      <c r="N15" s="129">
        <f t="shared" si="5"/>
        <v>44168</v>
      </c>
      <c r="O15" s="129">
        <v>44167</v>
      </c>
      <c r="P15" s="129">
        <v>44167</v>
      </c>
      <c r="Q15" s="131">
        <v>1854.9789189687674</v>
      </c>
      <c r="R15" s="132">
        <v>10000</v>
      </c>
      <c r="S15" s="133">
        <v>99.99189106855991</v>
      </c>
      <c r="T15" s="128">
        <v>0</v>
      </c>
      <c r="U15" s="134">
        <f t="shared" si="6"/>
        <v>18548285</v>
      </c>
      <c r="V15" s="135">
        <v>0.0296</v>
      </c>
      <c r="W15" s="135">
        <v>0.0296</v>
      </c>
      <c r="X15" s="128" t="s">
        <v>296</v>
      </c>
      <c r="Y15" s="53"/>
    </row>
    <row r="16" spans="1:25" ht="21">
      <c r="A16" s="128">
        <f t="shared" si="7"/>
        <v>14</v>
      </c>
      <c r="B16" s="128" t="s">
        <v>312</v>
      </c>
      <c r="C16" s="128" t="s">
        <v>313</v>
      </c>
      <c r="D16" s="128" t="s">
        <v>296</v>
      </c>
      <c r="E16" s="128"/>
      <c r="F16" s="128"/>
      <c r="G16" s="128" t="s">
        <v>297</v>
      </c>
      <c r="H16" s="128" t="s">
        <v>298</v>
      </c>
      <c r="I16" s="128" t="s">
        <v>299</v>
      </c>
      <c r="J16" s="128" t="s">
        <v>306</v>
      </c>
      <c r="K16" s="128" t="s">
        <v>301</v>
      </c>
      <c r="L16" s="129">
        <v>44168</v>
      </c>
      <c r="M16" s="130">
        <f t="shared" si="4"/>
        <v>1</v>
      </c>
      <c r="N16" s="129">
        <f t="shared" si="5"/>
        <v>44168</v>
      </c>
      <c r="O16" s="129">
        <v>44167</v>
      </c>
      <c r="P16" s="129">
        <v>44167</v>
      </c>
      <c r="Q16" s="131">
        <v>53645.67429094882</v>
      </c>
      <c r="R16" s="132">
        <v>10000</v>
      </c>
      <c r="S16" s="133">
        <v>99.99189106855992</v>
      </c>
      <c r="T16" s="128">
        <v>0</v>
      </c>
      <c r="U16" s="134">
        <f t="shared" si="6"/>
        <v>536413241.99999994</v>
      </c>
      <c r="V16" s="135">
        <v>0.0296</v>
      </c>
      <c r="W16" s="135">
        <v>0.0296</v>
      </c>
      <c r="X16" s="128" t="s">
        <v>296</v>
      </c>
      <c r="Y16" s="53"/>
    </row>
    <row r="17" spans="1:25" ht="21">
      <c r="A17" s="128">
        <f t="shared" si="7"/>
        <v>15</v>
      </c>
      <c r="B17" s="128" t="s">
        <v>312</v>
      </c>
      <c r="C17" s="128" t="s">
        <v>313</v>
      </c>
      <c r="D17" s="128" t="s">
        <v>296</v>
      </c>
      <c r="E17" s="128"/>
      <c r="F17" s="128"/>
      <c r="G17" s="128" t="s">
        <v>297</v>
      </c>
      <c r="H17" s="128" t="s">
        <v>298</v>
      </c>
      <c r="I17" s="128" t="s">
        <v>299</v>
      </c>
      <c r="J17" s="128" t="s">
        <v>307</v>
      </c>
      <c r="K17" s="128" t="s">
        <v>301</v>
      </c>
      <c r="L17" s="129">
        <v>44168</v>
      </c>
      <c r="M17" s="130">
        <f t="shared" si="4"/>
        <v>1</v>
      </c>
      <c r="N17" s="129">
        <f t="shared" si="5"/>
        <v>44168</v>
      </c>
      <c r="O17" s="129">
        <v>44167</v>
      </c>
      <c r="P17" s="129">
        <v>44167</v>
      </c>
      <c r="Q17" s="131">
        <v>25530.76818948862</v>
      </c>
      <c r="R17" s="132">
        <v>10000</v>
      </c>
      <c r="S17" s="133">
        <v>99.99189106855992</v>
      </c>
      <c r="T17" s="128">
        <v>0</v>
      </c>
      <c r="U17" s="134">
        <f t="shared" si="6"/>
        <v>255286979.17000008</v>
      </c>
      <c r="V17" s="135">
        <v>0.0296</v>
      </c>
      <c r="W17" s="135">
        <v>0.0296</v>
      </c>
      <c r="X17" s="128" t="s">
        <v>296</v>
      </c>
      <c r="Y17" s="53"/>
    </row>
    <row r="18" spans="1:25" ht="21">
      <c r="A18" s="128">
        <f t="shared" si="7"/>
        <v>16</v>
      </c>
      <c r="B18" s="128" t="s">
        <v>312</v>
      </c>
      <c r="C18" s="128" t="s">
        <v>313</v>
      </c>
      <c r="D18" s="128" t="s">
        <v>296</v>
      </c>
      <c r="E18" s="128"/>
      <c r="F18" s="128"/>
      <c r="G18" s="128" t="s">
        <v>297</v>
      </c>
      <c r="H18" s="128" t="s">
        <v>298</v>
      </c>
      <c r="I18" s="128" t="s">
        <v>299</v>
      </c>
      <c r="J18" s="128" t="s">
        <v>300</v>
      </c>
      <c r="K18" s="128" t="s">
        <v>301</v>
      </c>
      <c r="L18" s="129">
        <v>44168</v>
      </c>
      <c r="M18" s="130">
        <f t="shared" si="4"/>
        <v>1</v>
      </c>
      <c r="N18" s="129">
        <f t="shared" si="5"/>
        <v>44168</v>
      </c>
      <c r="O18" s="129">
        <v>44167</v>
      </c>
      <c r="P18" s="129">
        <v>44167</v>
      </c>
      <c r="Q18" s="131">
        <v>37000.00000028771</v>
      </c>
      <c r="R18" s="132">
        <v>10000</v>
      </c>
      <c r="S18" s="133">
        <v>99.99191846138463</v>
      </c>
      <c r="T18" s="128">
        <v>0</v>
      </c>
      <c r="U18" s="134">
        <f t="shared" si="6"/>
        <v>369970098.31</v>
      </c>
      <c r="V18" s="135">
        <v>0.0295</v>
      </c>
      <c r="W18" s="135">
        <v>0.0295</v>
      </c>
      <c r="X18" s="128" t="s">
        <v>296</v>
      </c>
      <c r="Y18" s="53"/>
    </row>
    <row r="19" spans="1:25" ht="21">
      <c r="A19" s="128">
        <v>16</v>
      </c>
      <c r="B19" s="128" t="s">
        <v>314</v>
      </c>
      <c r="C19" s="128" t="s">
        <v>23</v>
      </c>
      <c r="D19" s="128" t="s">
        <v>315</v>
      </c>
      <c r="E19" s="128" t="s">
        <v>316</v>
      </c>
      <c r="F19" s="128" t="s">
        <v>317</v>
      </c>
      <c r="G19" s="128" t="s">
        <v>297</v>
      </c>
      <c r="H19" s="128" t="s">
        <v>298</v>
      </c>
      <c r="I19" s="128" t="s">
        <v>299</v>
      </c>
      <c r="J19" s="128" t="s">
        <v>300</v>
      </c>
      <c r="K19" s="128" t="s">
        <v>301</v>
      </c>
      <c r="L19" s="129">
        <v>44312</v>
      </c>
      <c r="M19" s="130">
        <f>L19-O19</f>
        <v>143</v>
      </c>
      <c r="N19" s="129">
        <f>L19</f>
        <v>44312</v>
      </c>
      <c r="O19" s="129">
        <v>44169</v>
      </c>
      <c r="P19" s="129">
        <v>44169</v>
      </c>
      <c r="Q19" s="131">
        <v>1000</v>
      </c>
      <c r="R19" s="132">
        <v>491906</v>
      </c>
      <c r="S19" s="133">
        <v>100</v>
      </c>
      <c r="T19" s="128">
        <v>0</v>
      </c>
      <c r="U19" s="134">
        <f t="shared" si="6"/>
        <v>491906000</v>
      </c>
      <c r="V19" s="135">
        <v>0.042</v>
      </c>
      <c r="W19" s="135">
        <v>0.042</v>
      </c>
      <c r="X19" s="128" t="s">
        <v>315</v>
      </c>
      <c r="Y19" s="53"/>
    </row>
    <row r="20" spans="1:25" ht="21">
      <c r="A20" s="128">
        <f>A19+1</f>
        <v>17</v>
      </c>
      <c r="B20" s="128" t="s">
        <v>318</v>
      </c>
      <c r="C20" s="128" t="s">
        <v>319</v>
      </c>
      <c r="D20" s="128" t="s">
        <v>296</v>
      </c>
      <c r="E20" s="128"/>
      <c r="F20" s="128"/>
      <c r="G20" s="128" t="s">
        <v>297</v>
      </c>
      <c r="H20" s="128" t="s">
        <v>298</v>
      </c>
      <c r="I20" s="128" t="s">
        <v>299</v>
      </c>
      <c r="J20" s="128" t="s">
        <v>300</v>
      </c>
      <c r="K20" s="128" t="s">
        <v>301</v>
      </c>
      <c r="L20" s="129">
        <v>44169</v>
      </c>
      <c r="M20" s="130">
        <f>L20-O20</f>
        <v>1</v>
      </c>
      <c r="N20" s="129">
        <f>L20</f>
        <v>44169</v>
      </c>
      <c r="O20" s="129">
        <v>44168</v>
      </c>
      <c r="P20" s="129">
        <v>44168</v>
      </c>
      <c r="Q20" s="131">
        <v>3349.430993068869</v>
      </c>
      <c r="R20" s="132">
        <v>10000</v>
      </c>
      <c r="S20" s="133">
        <v>99.99183628295553</v>
      </c>
      <c r="T20" s="128">
        <v>0</v>
      </c>
      <c r="U20" s="134">
        <f>(Q20*R20*S20/100)+T20</f>
        <v>33491575.549999952</v>
      </c>
      <c r="V20" s="135">
        <v>0.0298</v>
      </c>
      <c r="W20" s="135">
        <v>0.0298</v>
      </c>
      <c r="X20" s="128" t="s">
        <v>296</v>
      </c>
      <c r="Y20" s="53"/>
    </row>
    <row r="21" spans="1:25" ht="21">
      <c r="A21" s="128">
        <f>A20+1</f>
        <v>18</v>
      </c>
      <c r="B21" s="128" t="s">
        <v>318</v>
      </c>
      <c r="C21" s="128" t="s">
        <v>319</v>
      </c>
      <c r="D21" s="128" t="s">
        <v>296</v>
      </c>
      <c r="E21" s="128"/>
      <c r="F21" s="128"/>
      <c r="G21" s="128" t="s">
        <v>297</v>
      </c>
      <c r="H21" s="128" t="s">
        <v>298</v>
      </c>
      <c r="I21" s="128" t="s">
        <v>299</v>
      </c>
      <c r="J21" s="128" t="s">
        <v>302</v>
      </c>
      <c r="K21" s="128" t="s">
        <v>301</v>
      </c>
      <c r="L21" s="129">
        <v>44169</v>
      </c>
      <c r="M21" s="130">
        <f aca="true" t="shared" si="8" ref="M21:M27">L21-O21</f>
        <v>1</v>
      </c>
      <c r="N21" s="129">
        <f aca="true" t="shared" si="9" ref="N21:N27">L21</f>
        <v>44169</v>
      </c>
      <c r="O21" s="129">
        <v>44168</v>
      </c>
      <c r="P21" s="129">
        <v>44168</v>
      </c>
      <c r="Q21" s="131">
        <v>37409.97844478663</v>
      </c>
      <c r="R21" s="132">
        <v>10000</v>
      </c>
      <c r="S21" s="133">
        <v>99.99183628295552</v>
      </c>
      <c r="T21" s="128">
        <v>0</v>
      </c>
      <c r="U21" s="134">
        <f aca="true" t="shared" si="10" ref="U21:U27">(Q21*R21*S21/100)+T21</f>
        <v>374069244</v>
      </c>
      <c r="V21" s="135">
        <v>0.0298</v>
      </c>
      <c r="W21" s="135">
        <v>0.0298</v>
      </c>
      <c r="X21" s="133" t="s">
        <v>296</v>
      </c>
      <c r="Y21" s="53"/>
    </row>
    <row r="22" spans="1:25" ht="21">
      <c r="A22" s="128">
        <f aca="true" t="shared" si="11" ref="A22:A27">A21+1</f>
        <v>19</v>
      </c>
      <c r="B22" s="128" t="s">
        <v>318</v>
      </c>
      <c r="C22" s="128" t="s">
        <v>319</v>
      </c>
      <c r="D22" s="128" t="s">
        <v>296</v>
      </c>
      <c r="E22" s="128"/>
      <c r="F22" s="128"/>
      <c r="G22" s="128" t="s">
        <v>297</v>
      </c>
      <c r="H22" s="128" t="s">
        <v>298</v>
      </c>
      <c r="I22" s="128" t="s">
        <v>299</v>
      </c>
      <c r="J22" s="128" t="s">
        <v>303</v>
      </c>
      <c r="K22" s="128" t="s">
        <v>301</v>
      </c>
      <c r="L22" s="129">
        <v>44169</v>
      </c>
      <c r="M22" s="130">
        <f t="shared" si="8"/>
        <v>1</v>
      </c>
      <c r="N22" s="129">
        <f t="shared" si="9"/>
        <v>44169</v>
      </c>
      <c r="O22" s="129">
        <v>44168</v>
      </c>
      <c r="P22" s="129">
        <v>44168</v>
      </c>
      <c r="Q22" s="131">
        <v>23701.437518294464</v>
      </c>
      <c r="R22" s="132">
        <v>10000</v>
      </c>
      <c r="S22" s="133">
        <v>99.99183628295553</v>
      </c>
      <c r="T22" s="128">
        <v>0</v>
      </c>
      <c r="U22" s="134">
        <f t="shared" si="10"/>
        <v>236995026</v>
      </c>
      <c r="V22" s="135">
        <v>0.0298</v>
      </c>
      <c r="W22" s="135">
        <v>0.0298</v>
      </c>
      <c r="X22" s="128" t="s">
        <v>296</v>
      </c>
      <c r="Y22" s="53"/>
    </row>
    <row r="23" spans="1:25" ht="21">
      <c r="A23" s="128">
        <f t="shared" si="11"/>
        <v>20</v>
      </c>
      <c r="B23" s="128" t="s">
        <v>318</v>
      </c>
      <c r="C23" s="128" t="s">
        <v>319</v>
      </c>
      <c r="D23" s="128" t="s">
        <v>296</v>
      </c>
      <c r="E23" s="128"/>
      <c r="F23" s="128"/>
      <c r="G23" s="128" t="s">
        <v>297</v>
      </c>
      <c r="H23" s="128" t="s">
        <v>298</v>
      </c>
      <c r="I23" s="128" t="s">
        <v>299</v>
      </c>
      <c r="J23" s="128" t="s">
        <v>304</v>
      </c>
      <c r="K23" s="128" t="s">
        <v>301</v>
      </c>
      <c r="L23" s="129">
        <v>44169</v>
      </c>
      <c r="M23" s="130">
        <f t="shared" si="8"/>
        <v>1</v>
      </c>
      <c r="N23" s="129">
        <f t="shared" si="9"/>
        <v>44169</v>
      </c>
      <c r="O23" s="129">
        <v>44168</v>
      </c>
      <c r="P23" s="129">
        <v>44168</v>
      </c>
      <c r="Q23" s="131">
        <v>13208.67670076548</v>
      </c>
      <c r="R23" s="132">
        <v>10000</v>
      </c>
      <c r="S23" s="133">
        <v>99.99186367575021</v>
      </c>
      <c r="T23" s="128">
        <v>0</v>
      </c>
      <c r="U23" s="134">
        <f t="shared" si="10"/>
        <v>132076020</v>
      </c>
      <c r="V23" s="135">
        <v>0.0297</v>
      </c>
      <c r="W23" s="135">
        <v>0.0297</v>
      </c>
      <c r="X23" s="128" t="s">
        <v>296</v>
      </c>
      <c r="Y23" s="53"/>
    </row>
    <row r="24" spans="1:25" ht="21">
      <c r="A24" s="128">
        <f t="shared" si="11"/>
        <v>21</v>
      </c>
      <c r="B24" s="128" t="s">
        <v>318</v>
      </c>
      <c r="C24" s="128" t="s">
        <v>319</v>
      </c>
      <c r="D24" s="128" t="s">
        <v>296</v>
      </c>
      <c r="E24" s="128"/>
      <c r="F24" s="128"/>
      <c r="G24" s="128" t="s">
        <v>297</v>
      </c>
      <c r="H24" s="128" t="s">
        <v>298</v>
      </c>
      <c r="I24" s="128" t="s">
        <v>299</v>
      </c>
      <c r="J24" s="128" t="s">
        <v>305</v>
      </c>
      <c r="K24" s="128" t="s">
        <v>301</v>
      </c>
      <c r="L24" s="129">
        <v>44169</v>
      </c>
      <c r="M24" s="130">
        <f t="shared" si="8"/>
        <v>1</v>
      </c>
      <c r="N24" s="129">
        <f t="shared" si="9"/>
        <v>44169</v>
      </c>
      <c r="O24" s="129">
        <v>44168</v>
      </c>
      <c r="P24" s="129">
        <v>44168</v>
      </c>
      <c r="Q24" s="131">
        <v>1855.5875766219729</v>
      </c>
      <c r="R24" s="132">
        <v>10000</v>
      </c>
      <c r="S24" s="133">
        <v>99.99186367575021</v>
      </c>
      <c r="T24" s="128">
        <v>0</v>
      </c>
      <c r="U24" s="134">
        <f t="shared" si="10"/>
        <v>18554366</v>
      </c>
      <c r="V24" s="135">
        <v>0.0297</v>
      </c>
      <c r="W24" s="135">
        <v>0.0297</v>
      </c>
      <c r="X24" s="128" t="s">
        <v>296</v>
      </c>
      <c r="Y24" s="53"/>
    </row>
    <row r="25" spans="1:25" ht="21">
      <c r="A25" s="128">
        <f t="shared" si="11"/>
        <v>22</v>
      </c>
      <c r="B25" s="128" t="s">
        <v>318</v>
      </c>
      <c r="C25" s="128" t="s">
        <v>319</v>
      </c>
      <c r="D25" s="128" t="s">
        <v>296</v>
      </c>
      <c r="E25" s="128"/>
      <c r="F25" s="128"/>
      <c r="G25" s="128" t="s">
        <v>297</v>
      </c>
      <c r="H25" s="128" t="s">
        <v>298</v>
      </c>
      <c r="I25" s="128" t="s">
        <v>299</v>
      </c>
      <c r="J25" s="128" t="s">
        <v>306</v>
      </c>
      <c r="K25" s="128" t="s">
        <v>301</v>
      </c>
      <c r="L25" s="129">
        <v>44169</v>
      </c>
      <c r="M25" s="130">
        <f t="shared" si="8"/>
        <v>1</v>
      </c>
      <c r="N25" s="129">
        <f t="shared" si="9"/>
        <v>44169</v>
      </c>
      <c r="O25" s="129">
        <v>44168</v>
      </c>
      <c r="P25" s="129">
        <v>44168</v>
      </c>
      <c r="Q25" s="131">
        <v>53663.277818286355</v>
      </c>
      <c r="R25" s="132">
        <v>10000</v>
      </c>
      <c r="S25" s="133">
        <v>99.99186367575022</v>
      </c>
      <c r="T25" s="128">
        <v>0</v>
      </c>
      <c r="U25" s="134">
        <f t="shared" si="10"/>
        <v>536589116</v>
      </c>
      <c r="V25" s="135">
        <v>0.0297</v>
      </c>
      <c r="W25" s="135">
        <v>0.0297</v>
      </c>
      <c r="X25" s="128" t="s">
        <v>296</v>
      </c>
      <c r="Y25" s="53"/>
    </row>
    <row r="26" spans="1:25" ht="21">
      <c r="A26" s="128">
        <f t="shared" si="11"/>
        <v>23</v>
      </c>
      <c r="B26" s="128" t="s">
        <v>318</v>
      </c>
      <c r="C26" s="128" t="s">
        <v>319</v>
      </c>
      <c r="D26" s="128" t="s">
        <v>296</v>
      </c>
      <c r="E26" s="128"/>
      <c r="F26" s="128"/>
      <c r="G26" s="128" t="s">
        <v>297</v>
      </c>
      <c r="H26" s="128" t="s">
        <v>298</v>
      </c>
      <c r="I26" s="128" t="s">
        <v>299</v>
      </c>
      <c r="J26" s="128" t="s">
        <v>307</v>
      </c>
      <c r="K26" s="128" t="s">
        <v>301</v>
      </c>
      <c r="L26" s="129">
        <v>44169</v>
      </c>
      <c r="M26" s="130">
        <f t="shared" si="8"/>
        <v>1</v>
      </c>
      <c r="N26" s="129">
        <f t="shared" si="9"/>
        <v>44169</v>
      </c>
      <c r="O26" s="129">
        <v>44168</v>
      </c>
      <c r="P26" s="129">
        <v>44168</v>
      </c>
      <c r="Q26" s="131">
        <v>25539.153044190083</v>
      </c>
      <c r="R26" s="132">
        <v>10000</v>
      </c>
      <c r="S26" s="133">
        <v>99.99183628295552</v>
      </c>
      <c r="T26" s="128">
        <v>0</v>
      </c>
      <c r="U26" s="134">
        <f t="shared" si="10"/>
        <v>255370680.99999997</v>
      </c>
      <c r="V26" s="135">
        <v>0.0298</v>
      </c>
      <c r="W26" s="135">
        <v>0.0298</v>
      </c>
      <c r="X26" s="128" t="s">
        <v>296</v>
      </c>
      <c r="Y26" s="53"/>
    </row>
    <row r="27" spans="1:25" ht="21">
      <c r="A27" s="128">
        <f t="shared" si="11"/>
        <v>24</v>
      </c>
      <c r="B27" s="128" t="s">
        <v>318</v>
      </c>
      <c r="C27" s="128" t="s">
        <v>319</v>
      </c>
      <c r="D27" s="128" t="s">
        <v>296</v>
      </c>
      <c r="E27" s="128"/>
      <c r="F27" s="128"/>
      <c r="G27" s="128" t="s">
        <v>297</v>
      </c>
      <c r="H27" s="128" t="s">
        <v>298</v>
      </c>
      <c r="I27" s="128" t="s">
        <v>299</v>
      </c>
      <c r="J27" s="128" t="s">
        <v>300</v>
      </c>
      <c r="K27" s="128" t="s">
        <v>301</v>
      </c>
      <c r="L27" s="129">
        <v>44169</v>
      </c>
      <c r="M27" s="130">
        <f t="shared" si="8"/>
        <v>1</v>
      </c>
      <c r="N27" s="129">
        <f t="shared" si="9"/>
        <v>44169</v>
      </c>
      <c r="O27" s="129">
        <v>44168</v>
      </c>
      <c r="P27" s="129">
        <v>44168</v>
      </c>
      <c r="Q27" s="131">
        <v>99272.4579040658</v>
      </c>
      <c r="R27" s="132">
        <v>10000</v>
      </c>
      <c r="S27" s="133">
        <v>99.99186367575022</v>
      </c>
      <c r="T27" s="128">
        <v>0</v>
      </c>
      <c r="U27" s="134">
        <f t="shared" si="10"/>
        <v>992643807.75</v>
      </c>
      <c r="V27" s="135">
        <v>0.0297</v>
      </c>
      <c r="W27" s="135">
        <v>0.0297</v>
      </c>
      <c r="X27" s="128" t="s">
        <v>296</v>
      </c>
      <c r="Y27" s="53"/>
    </row>
    <row r="28" spans="1:25" ht="21">
      <c r="A28" s="128">
        <f aca="true" t="shared" si="12" ref="A28:A34">A27+1</f>
        <v>25</v>
      </c>
      <c r="B28" s="128" t="s">
        <v>320</v>
      </c>
      <c r="C28" s="128" t="s">
        <v>321</v>
      </c>
      <c r="D28" s="128" t="s">
        <v>296</v>
      </c>
      <c r="E28" s="128"/>
      <c r="F28" s="128"/>
      <c r="G28" s="128" t="s">
        <v>297</v>
      </c>
      <c r="H28" s="128" t="s">
        <v>298</v>
      </c>
      <c r="I28" s="128" t="s">
        <v>299</v>
      </c>
      <c r="J28" s="128" t="s">
        <v>300</v>
      </c>
      <c r="K28" s="128" t="s">
        <v>301</v>
      </c>
      <c r="L28" s="129">
        <v>44172</v>
      </c>
      <c r="M28" s="130">
        <f>L28-O28</f>
        <v>3</v>
      </c>
      <c r="N28" s="129">
        <f>L28</f>
        <v>44172</v>
      </c>
      <c r="O28" s="129">
        <v>44169</v>
      </c>
      <c r="P28" s="129">
        <v>44169</v>
      </c>
      <c r="Q28" s="131">
        <v>102621.8888895863</v>
      </c>
      <c r="R28" s="132">
        <v>10000</v>
      </c>
      <c r="S28" s="133">
        <v>99.97534854419459</v>
      </c>
      <c r="T28" s="128">
        <v>0</v>
      </c>
      <c r="U28" s="134">
        <f>(Q28*R28*S28/100)+T28</f>
        <v>1025965911.0000001</v>
      </c>
      <c r="V28" s="135">
        <v>0.03</v>
      </c>
      <c r="W28" s="135">
        <v>0.03</v>
      </c>
      <c r="X28" s="128" t="s">
        <v>296</v>
      </c>
      <c r="Y28" s="53"/>
    </row>
    <row r="29" spans="1:25" ht="21">
      <c r="A29" s="128">
        <f t="shared" si="12"/>
        <v>26</v>
      </c>
      <c r="B29" s="128" t="s">
        <v>320</v>
      </c>
      <c r="C29" s="128" t="s">
        <v>321</v>
      </c>
      <c r="D29" s="128" t="s">
        <v>296</v>
      </c>
      <c r="E29" s="128"/>
      <c r="F29" s="128"/>
      <c r="G29" s="128" t="s">
        <v>297</v>
      </c>
      <c r="H29" s="128" t="s">
        <v>298</v>
      </c>
      <c r="I29" s="128" t="s">
        <v>299</v>
      </c>
      <c r="J29" s="128" t="s">
        <v>302</v>
      </c>
      <c r="K29" s="128" t="s">
        <v>301</v>
      </c>
      <c r="L29" s="129">
        <v>44172</v>
      </c>
      <c r="M29" s="130">
        <f aca="true" t="shared" si="13" ref="M29:M34">L29-O29</f>
        <v>3</v>
      </c>
      <c r="N29" s="129">
        <f aca="true" t="shared" si="14" ref="N29:N34">L29</f>
        <v>44172</v>
      </c>
      <c r="O29" s="129">
        <v>44169</v>
      </c>
      <c r="P29" s="129">
        <v>44169</v>
      </c>
      <c r="Q29" s="131">
        <v>37409.97840429315</v>
      </c>
      <c r="R29" s="132">
        <v>10000</v>
      </c>
      <c r="S29" s="133">
        <v>99.97534854419459</v>
      </c>
      <c r="T29" s="128">
        <v>0</v>
      </c>
      <c r="U29" s="134">
        <f aca="true" t="shared" si="15" ref="U29:U34">(Q29*R29*S29/100)+T29</f>
        <v>374007563</v>
      </c>
      <c r="V29" s="135">
        <v>0.03</v>
      </c>
      <c r="W29" s="135">
        <v>0.03</v>
      </c>
      <c r="X29" s="133" t="s">
        <v>296</v>
      </c>
      <c r="Y29" s="53"/>
    </row>
    <row r="30" spans="1:25" ht="21">
      <c r="A30" s="128">
        <f t="shared" si="12"/>
        <v>27</v>
      </c>
      <c r="B30" s="128" t="s">
        <v>320</v>
      </c>
      <c r="C30" s="128" t="s">
        <v>321</v>
      </c>
      <c r="D30" s="128" t="s">
        <v>296</v>
      </c>
      <c r="E30" s="128"/>
      <c r="F30" s="128"/>
      <c r="G30" s="128" t="s">
        <v>297</v>
      </c>
      <c r="H30" s="128" t="s">
        <v>298</v>
      </c>
      <c r="I30" s="128" t="s">
        <v>299</v>
      </c>
      <c r="J30" s="128" t="s">
        <v>303</v>
      </c>
      <c r="K30" s="128" t="s">
        <v>301</v>
      </c>
      <c r="L30" s="129">
        <v>44172</v>
      </c>
      <c r="M30" s="130">
        <f t="shared" si="13"/>
        <v>3</v>
      </c>
      <c r="N30" s="129">
        <f t="shared" si="14"/>
        <v>44172</v>
      </c>
      <c r="O30" s="129">
        <v>44169</v>
      </c>
      <c r="P30" s="129">
        <v>44169</v>
      </c>
      <c r="Q30" s="131">
        <v>23701.43754940274</v>
      </c>
      <c r="R30" s="132">
        <v>10000</v>
      </c>
      <c r="S30" s="133">
        <v>99.97534854419459</v>
      </c>
      <c r="T30" s="128">
        <v>0</v>
      </c>
      <c r="U30" s="134">
        <f t="shared" si="15"/>
        <v>236955948.00000003</v>
      </c>
      <c r="V30" s="135">
        <v>0.03</v>
      </c>
      <c r="W30" s="135">
        <v>0.03</v>
      </c>
      <c r="X30" s="128" t="s">
        <v>296</v>
      </c>
      <c r="Y30" s="53"/>
    </row>
    <row r="31" spans="1:25" ht="21">
      <c r="A31" s="128">
        <f t="shared" si="12"/>
        <v>28</v>
      </c>
      <c r="B31" s="128" t="s">
        <v>320</v>
      </c>
      <c r="C31" s="128" t="s">
        <v>321</v>
      </c>
      <c r="D31" s="128" t="s">
        <v>296</v>
      </c>
      <c r="E31" s="128"/>
      <c r="F31" s="128"/>
      <c r="G31" s="128" t="s">
        <v>297</v>
      </c>
      <c r="H31" s="128" t="s">
        <v>298</v>
      </c>
      <c r="I31" s="128" t="s">
        <v>299</v>
      </c>
      <c r="J31" s="128" t="s">
        <v>304</v>
      </c>
      <c r="K31" s="128" t="s">
        <v>301</v>
      </c>
      <c r="L31" s="129">
        <v>44172</v>
      </c>
      <c r="M31" s="130">
        <f t="shared" si="13"/>
        <v>3</v>
      </c>
      <c r="N31" s="129">
        <f t="shared" si="14"/>
        <v>44172</v>
      </c>
      <c r="O31" s="129">
        <v>44169</v>
      </c>
      <c r="P31" s="129">
        <v>44169</v>
      </c>
      <c r="Q31" s="131">
        <v>13208.676731106849</v>
      </c>
      <c r="R31" s="132">
        <v>10000</v>
      </c>
      <c r="S31" s="133">
        <v>99.97534854419459</v>
      </c>
      <c r="T31" s="128">
        <v>0</v>
      </c>
      <c r="U31" s="134">
        <f t="shared" si="15"/>
        <v>132054206</v>
      </c>
      <c r="V31" s="135">
        <v>0.03</v>
      </c>
      <c r="W31" s="135">
        <v>0.03</v>
      </c>
      <c r="X31" s="128" t="s">
        <v>296</v>
      </c>
      <c r="Y31" s="53"/>
    </row>
    <row r="32" spans="1:25" ht="21">
      <c r="A32" s="128">
        <f t="shared" si="12"/>
        <v>29</v>
      </c>
      <c r="B32" s="128" t="s">
        <v>320</v>
      </c>
      <c r="C32" s="128" t="s">
        <v>321</v>
      </c>
      <c r="D32" s="128" t="s">
        <v>296</v>
      </c>
      <c r="E32" s="128"/>
      <c r="F32" s="128"/>
      <c r="G32" s="128" t="s">
        <v>297</v>
      </c>
      <c r="H32" s="128" t="s">
        <v>298</v>
      </c>
      <c r="I32" s="128" t="s">
        <v>299</v>
      </c>
      <c r="J32" s="128" t="s">
        <v>305</v>
      </c>
      <c r="K32" s="128" t="s">
        <v>301</v>
      </c>
      <c r="L32" s="129">
        <v>44172</v>
      </c>
      <c r="M32" s="130">
        <f t="shared" si="13"/>
        <v>3</v>
      </c>
      <c r="N32" s="129">
        <f t="shared" si="14"/>
        <v>44172</v>
      </c>
      <c r="O32" s="129">
        <v>44169</v>
      </c>
      <c r="P32" s="129">
        <v>44169</v>
      </c>
      <c r="Q32" s="131">
        <v>1855.5876293643837</v>
      </c>
      <c r="R32" s="132">
        <v>10000</v>
      </c>
      <c r="S32" s="133">
        <v>99.97534854419456</v>
      </c>
      <c r="T32" s="128">
        <v>0</v>
      </c>
      <c r="U32" s="134">
        <f t="shared" si="15"/>
        <v>18551301.999999996</v>
      </c>
      <c r="V32" s="135">
        <v>0.03</v>
      </c>
      <c r="W32" s="135">
        <v>0.03</v>
      </c>
      <c r="X32" s="128" t="s">
        <v>296</v>
      </c>
      <c r="Y32" s="53"/>
    </row>
    <row r="33" spans="1:25" ht="21">
      <c r="A33" s="128">
        <f t="shared" si="12"/>
        <v>30</v>
      </c>
      <c r="B33" s="128" t="s">
        <v>320</v>
      </c>
      <c r="C33" s="128" t="s">
        <v>321</v>
      </c>
      <c r="D33" s="128" t="s">
        <v>296</v>
      </c>
      <c r="E33" s="128"/>
      <c r="F33" s="128"/>
      <c r="G33" s="128" t="s">
        <v>297</v>
      </c>
      <c r="H33" s="128" t="s">
        <v>298</v>
      </c>
      <c r="I33" s="128" t="s">
        <v>299</v>
      </c>
      <c r="J33" s="128" t="s">
        <v>306</v>
      </c>
      <c r="K33" s="128" t="s">
        <v>301</v>
      </c>
      <c r="L33" s="129">
        <v>44172</v>
      </c>
      <c r="M33" s="130">
        <f t="shared" si="13"/>
        <v>3</v>
      </c>
      <c r="N33" s="129">
        <f t="shared" si="14"/>
        <v>44172</v>
      </c>
      <c r="O33" s="129">
        <v>44169</v>
      </c>
      <c r="P33" s="129">
        <v>44169</v>
      </c>
      <c r="Q33" s="131">
        <v>53663.27787923013</v>
      </c>
      <c r="R33" s="132">
        <v>10000</v>
      </c>
      <c r="S33" s="133">
        <v>99.97534854419459</v>
      </c>
      <c r="T33" s="128">
        <v>0</v>
      </c>
      <c r="U33" s="134">
        <f t="shared" si="15"/>
        <v>536500490.99999994</v>
      </c>
      <c r="V33" s="135">
        <v>0.03</v>
      </c>
      <c r="W33" s="135">
        <v>0.03</v>
      </c>
      <c r="X33" s="128" t="s">
        <v>296</v>
      </c>
      <c r="Y33" s="53"/>
    </row>
    <row r="34" spans="1:25" ht="21">
      <c r="A34" s="128">
        <f t="shared" si="12"/>
        <v>31</v>
      </c>
      <c r="B34" s="128" t="s">
        <v>320</v>
      </c>
      <c r="C34" s="128" t="s">
        <v>321</v>
      </c>
      <c r="D34" s="128" t="s">
        <v>296</v>
      </c>
      <c r="E34" s="128"/>
      <c r="F34" s="128"/>
      <c r="G34" s="128" t="s">
        <v>297</v>
      </c>
      <c r="H34" s="128" t="s">
        <v>298</v>
      </c>
      <c r="I34" s="128" t="s">
        <v>299</v>
      </c>
      <c r="J34" s="128" t="s">
        <v>307</v>
      </c>
      <c r="K34" s="128" t="s">
        <v>301</v>
      </c>
      <c r="L34" s="129">
        <v>44172</v>
      </c>
      <c r="M34" s="130">
        <f t="shared" si="13"/>
        <v>3</v>
      </c>
      <c r="N34" s="129">
        <f t="shared" si="14"/>
        <v>44172</v>
      </c>
      <c r="O34" s="129">
        <v>44169</v>
      </c>
      <c r="P34" s="129">
        <v>44169</v>
      </c>
      <c r="Q34" s="131">
        <v>25539.152916994415</v>
      </c>
      <c r="R34" s="132">
        <v>10000</v>
      </c>
      <c r="S34" s="133">
        <v>99.97534854419459</v>
      </c>
      <c r="T34" s="128">
        <v>0</v>
      </c>
      <c r="U34" s="134">
        <f t="shared" si="15"/>
        <v>255328571.44000003</v>
      </c>
      <c r="V34" s="135">
        <v>0.03</v>
      </c>
      <c r="W34" s="135">
        <v>0.03</v>
      </c>
      <c r="X34" s="128" t="s">
        <v>296</v>
      </c>
      <c r="Y34" s="53"/>
    </row>
    <row r="35" spans="1:25" ht="21">
      <c r="A35" s="128">
        <f>+A34+1</f>
        <v>32</v>
      </c>
      <c r="B35" s="128" t="s">
        <v>322</v>
      </c>
      <c r="C35" s="128" t="s">
        <v>323</v>
      </c>
      <c r="D35" s="128" t="s">
        <v>296</v>
      </c>
      <c r="E35" s="128"/>
      <c r="F35" s="128"/>
      <c r="G35" s="128" t="s">
        <v>297</v>
      </c>
      <c r="H35" s="128" t="s">
        <v>298</v>
      </c>
      <c r="I35" s="128" t="s">
        <v>299</v>
      </c>
      <c r="J35" s="128" t="s">
        <v>300</v>
      </c>
      <c r="K35" s="128" t="s">
        <v>301</v>
      </c>
      <c r="L35" s="129">
        <v>44173</v>
      </c>
      <c r="M35" s="130">
        <f>L35-O35</f>
        <v>1</v>
      </c>
      <c r="N35" s="129">
        <f>L35</f>
        <v>44173</v>
      </c>
      <c r="O35" s="129">
        <v>44172</v>
      </c>
      <c r="P35" s="129">
        <v>44172</v>
      </c>
      <c r="Q35" s="131">
        <v>102621.88890449518</v>
      </c>
      <c r="R35" s="132">
        <v>10000</v>
      </c>
      <c r="S35" s="133">
        <v>99.99172671192684</v>
      </c>
      <c r="T35" s="128">
        <v>0</v>
      </c>
      <c r="U35" s="134">
        <f>(Q35*R35*S35/100)+T35</f>
        <v>1026133987</v>
      </c>
      <c r="V35" s="135">
        <v>0.0302</v>
      </c>
      <c r="W35" s="135">
        <v>0.0302</v>
      </c>
      <c r="X35" s="128" t="s">
        <v>296</v>
      </c>
      <c r="Y35" s="53"/>
    </row>
    <row r="36" spans="1:25" ht="21">
      <c r="A36" s="128">
        <f aca="true" t="shared" si="16" ref="A36:A56">A35+1</f>
        <v>33</v>
      </c>
      <c r="B36" s="128" t="s">
        <v>322</v>
      </c>
      <c r="C36" s="128" t="s">
        <v>323</v>
      </c>
      <c r="D36" s="128" t="s">
        <v>296</v>
      </c>
      <c r="E36" s="128"/>
      <c r="F36" s="128"/>
      <c r="G36" s="128" t="s">
        <v>297</v>
      </c>
      <c r="H36" s="128" t="s">
        <v>298</v>
      </c>
      <c r="I36" s="128" t="s">
        <v>299</v>
      </c>
      <c r="J36" s="128" t="s">
        <v>302</v>
      </c>
      <c r="K36" s="128" t="s">
        <v>301</v>
      </c>
      <c r="L36" s="129">
        <v>44173</v>
      </c>
      <c r="M36" s="130">
        <f aca="true" t="shared" si="17" ref="M36:M41">L36-O36</f>
        <v>1</v>
      </c>
      <c r="N36" s="129">
        <f aca="true" t="shared" si="18" ref="N36:N41">L36</f>
        <v>44173</v>
      </c>
      <c r="O36" s="129">
        <v>44172</v>
      </c>
      <c r="P36" s="129">
        <v>44172</v>
      </c>
      <c r="Q36" s="131">
        <v>37409.97843528405</v>
      </c>
      <c r="R36" s="132">
        <v>10000</v>
      </c>
      <c r="S36" s="133">
        <v>99.99172671192686</v>
      </c>
      <c r="T36" s="128">
        <v>0</v>
      </c>
      <c r="U36" s="134">
        <f aca="true" t="shared" si="19" ref="U36:U41">(Q36*R36*S36/100)+T36</f>
        <v>374068834</v>
      </c>
      <c r="V36" s="135">
        <v>0.0302</v>
      </c>
      <c r="W36" s="135">
        <v>0.0302</v>
      </c>
      <c r="X36" s="133" t="s">
        <v>296</v>
      </c>
      <c r="Y36" s="53"/>
    </row>
    <row r="37" spans="1:25" ht="21">
      <c r="A37" s="128">
        <f t="shared" si="16"/>
        <v>34</v>
      </c>
      <c r="B37" s="128" t="s">
        <v>322</v>
      </c>
      <c r="C37" s="128" t="s">
        <v>323</v>
      </c>
      <c r="D37" s="128" t="s">
        <v>296</v>
      </c>
      <c r="E37" s="128"/>
      <c r="F37" s="128"/>
      <c r="G37" s="128" t="s">
        <v>297</v>
      </c>
      <c r="H37" s="128" t="s">
        <v>298</v>
      </c>
      <c r="I37" s="128" t="s">
        <v>299</v>
      </c>
      <c r="J37" s="128" t="s">
        <v>303</v>
      </c>
      <c r="K37" s="128" t="s">
        <v>301</v>
      </c>
      <c r="L37" s="129">
        <v>44173</v>
      </c>
      <c r="M37" s="130">
        <f t="shared" si="17"/>
        <v>1</v>
      </c>
      <c r="N37" s="129">
        <f t="shared" si="18"/>
        <v>44173</v>
      </c>
      <c r="O37" s="129">
        <v>44172</v>
      </c>
      <c r="P37" s="129">
        <v>44172</v>
      </c>
      <c r="Q37" s="131">
        <v>23701.437488200878</v>
      </c>
      <c r="R37" s="132">
        <v>10000</v>
      </c>
      <c r="S37" s="133">
        <v>99.99172671192684</v>
      </c>
      <c r="T37" s="128">
        <v>0</v>
      </c>
      <c r="U37" s="134">
        <f t="shared" si="19"/>
        <v>236994766</v>
      </c>
      <c r="V37" s="135">
        <v>0.0302</v>
      </c>
      <c r="W37" s="135">
        <v>0.0302</v>
      </c>
      <c r="X37" s="128" t="s">
        <v>296</v>
      </c>
      <c r="Y37" s="53"/>
    </row>
    <row r="38" spans="1:25" ht="21">
      <c r="A38" s="128">
        <f t="shared" si="16"/>
        <v>35</v>
      </c>
      <c r="B38" s="128" t="s">
        <v>322</v>
      </c>
      <c r="C38" s="128" t="s">
        <v>323</v>
      </c>
      <c r="D38" s="128" t="s">
        <v>296</v>
      </c>
      <c r="E38" s="128"/>
      <c r="F38" s="128"/>
      <c r="G38" s="128" t="s">
        <v>297</v>
      </c>
      <c r="H38" s="128" t="s">
        <v>298</v>
      </c>
      <c r="I38" s="128" t="s">
        <v>299</v>
      </c>
      <c r="J38" s="128" t="s">
        <v>304</v>
      </c>
      <c r="K38" s="128" t="s">
        <v>301</v>
      </c>
      <c r="L38" s="129">
        <v>44173</v>
      </c>
      <c r="M38" s="130">
        <f t="shared" si="17"/>
        <v>1</v>
      </c>
      <c r="N38" s="129">
        <f t="shared" si="18"/>
        <v>44173</v>
      </c>
      <c r="O38" s="129">
        <v>44172</v>
      </c>
      <c r="P38" s="129">
        <v>44172</v>
      </c>
      <c r="Q38" s="131">
        <v>13208.67669187337</v>
      </c>
      <c r="R38" s="132">
        <v>10000</v>
      </c>
      <c r="S38" s="133">
        <v>99.99172671192684</v>
      </c>
      <c r="T38" s="128">
        <v>0</v>
      </c>
      <c r="U38" s="134">
        <f t="shared" si="19"/>
        <v>132075839</v>
      </c>
      <c r="V38" s="135">
        <v>0.0302</v>
      </c>
      <c r="W38" s="135">
        <v>0.0302</v>
      </c>
      <c r="X38" s="128" t="s">
        <v>296</v>
      </c>
      <c r="Y38" s="53"/>
    </row>
    <row r="39" spans="1:25" ht="21">
      <c r="A39" s="128">
        <f t="shared" si="16"/>
        <v>36</v>
      </c>
      <c r="B39" s="128" t="s">
        <v>322</v>
      </c>
      <c r="C39" s="128" t="s">
        <v>323</v>
      </c>
      <c r="D39" s="128" t="s">
        <v>296</v>
      </c>
      <c r="E39" s="128"/>
      <c r="F39" s="128"/>
      <c r="G39" s="128" t="s">
        <v>297</v>
      </c>
      <c r="H39" s="128" t="s">
        <v>298</v>
      </c>
      <c r="I39" s="128" t="s">
        <v>299</v>
      </c>
      <c r="J39" s="128" t="s">
        <v>305</v>
      </c>
      <c r="K39" s="128" t="s">
        <v>301</v>
      </c>
      <c r="L39" s="129">
        <v>44173</v>
      </c>
      <c r="M39" s="130">
        <f t="shared" si="17"/>
        <v>1</v>
      </c>
      <c r="N39" s="129">
        <f t="shared" si="18"/>
        <v>44173</v>
      </c>
      <c r="O39" s="129">
        <v>44172</v>
      </c>
      <c r="P39" s="129">
        <v>44172</v>
      </c>
      <c r="Q39" s="131">
        <v>1855.5876181090957</v>
      </c>
      <c r="R39" s="132">
        <v>10000</v>
      </c>
      <c r="S39" s="133">
        <v>99.99172671192686</v>
      </c>
      <c r="T39" s="128">
        <v>0</v>
      </c>
      <c r="U39" s="134">
        <f t="shared" si="19"/>
        <v>18554341.000000004</v>
      </c>
      <c r="V39" s="135">
        <v>0.0302</v>
      </c>
      <c r="W39" s="135">
        <v>0.0302</v>
      </c>
      <c r="X39" s="128" t="s">
        <v>296</v>
      </c>
      <c r="Y39" s="53"/>
    </row>
    <row r="40" spans="1:25" ht="21">
      <c r="A40" s="128">
        <f t="shared" si="16"/>
        <v>37</v>
      </c>
      <c r="B40" s="128" t="s">
        <v>322</v>
      </c>
      <c r="C40" s="128" t="s">
        <v>323</v>
      </c>
      <c r="D40" s="128" t="s">
        <v>296</v>
      </c>
      <c r="E40" s="128"/>
      <c r="F40" s="128"/>
      <c r="G40" s="128" t="s">
        <v>297</v>
      </c>
      <c r="H40" s="128" t="s">
        <v>298</v>
      </c>
      <c r="I40" s="128" t="s">
        <v>299</v>
      </c>
      <c r="J40" s="128" t="s">
        <v>306</v>
      </c>
      <c r="K40" s="128" t="s">
        <v>301</v>
      </c>
      <c r="L40" s="129">
        <v>44173</v>
      </c>
      <c r="M40" s="130">
        <f t="shared" si="17"/>
        <v>1</v>
      </c>
      <c r="N40" s="129">
        <f t="shared" si="18"/>
        <v>44173</v>
      </c>
      <c r="O40" s="129">
        <v>44172</v>
      </c>
      <c r="P40" s="129">
        <v>44172</v>
      </c>
      <c r="Q40" s="131">
        <v>53663.27781756334</v>
      </c>
      <c r="R40" s="132">
        <v>10000</v>
      </c>
      <c r="S40" s="133">
        <v>99.99172671192684</v>
      </c>
      <c r="T40" s="128">
        <v>0</v>
      </c>
      <c r="U40" s="134">
        <f t="shared" si="19"/>
        <v>536588381</v>
      </c>
      <c r="V40" s="135">
        <v>0.0302</v>
      </c>
      <c r="W40" s="135">
        <v>0.0302</v>
      </c>
      <c r="X40" s="128" t="s">
        <v>296</v>
      </c>
      <c r="Y40" s="53"/>
    </row>
    <row r="41" spans="1:25" ht="21">
      <c r="A41" s="128">
        <f t="shared" si="16"/>
        <v>38</v>
      </c>
      <c r="B41" s="128" t="s">
        <v>322</v>
      </c>
      <c r="C41" s="128" t="s">
        <v>323</v>
      </c>
      <c r="D41" s="128" t="s">
        <v>296</v>
      </c>
      <c r="E41" s="128"/>
      <c r="F41" s="128"/>
      <c r="G41" s="128" t="s">
        <v>297</v>
      </c>
      <c r="H41" s="128" t="s">
        <v>298</v>
      </c>
      <c r="I41" s="128" t="s">
        <v>299</v>
      </c>
      <c r="J41" s="128" t="s">
        <v>307</v>
      </c>
      <c r="K41" s="128" t="s">
        <v>301</v>
      </c>
      <c r="L41" s="129">
        <v>44173</v>
      </c>
      <c r="M41" s="130">
        <f t="shared" si="17"/>
        <v>1</v>
      </c>
      <c r="N41" s="129">
        <f t="shared" si="18"/>
        <v>44173</v>
      </c>
      <c r="O41" s="129">
        <v>44172</v>
      </c>
      <c r="P41" s="129">
        <v>44172</v>
      </c>
      <c r="Q41" s="131">
        <v>25539.153044702838</v>
      </c>
      <c r="R41" s="132">
        <v>10000</v>
      </c>
      <c r="S41" s="133">
        <v>99.99172671192686</v>
      </c>
      <c r="T41" s="128">
        <v>0</v>
      </c>
      <c r="U41" s="134">
        <f t="shared" si="19"/>
        <v>255370401.17000008</v>
      </c>
      <c r="V41" s="135">
        <v>0.0302</v>
      </c>
      <c r="W41" s="135">
        <v>0.0302</v>
      </c>
      <c r="X41" s="128" t="s">
        <v>296</v>
      </c>
      <c r="Y41" s="53"/>
    </row>
    <row r="42" spans="1:25" ht="21">
      <c r="A42" s="128">
        <f t="shared" si="16"/>
        <v>39</v>
      </c>
      <c r="B42" s="128" t="s">
        <v>324</v>
      </c>
      <c r="C42" s="128" t="s">
        <v>325</v>
      </c>
      <c r="D42" s="128" t="s">
        <v>296</v>
      </c>
      <c r="E42" s="128"/>
      <c r="F42" s="128"/>
      <c r="G42" s="128" t="s">
        <v>297</v>
      </c>
      <c r="H42" s="128" t="s">
        <v>298</v>
      </c>
      <c r="I42" s="128" t="s">
        <v>299</v>
      </c>
      <c r="J42" s="128" t="s">
        <v>300</v>
      </c>
      <c r="K42" s="128" t="s">
        <v>301</v>
      </c>
      <c r="L42" s="129">
        <v>44174</v>
      </c>
      <c r="M42" s="130">
        <f>L42-O42</f>
        <v>1</v>
      </c>
      <c r="N42" s="129">
        <f>L42</f>
        <v>44174</v>
      </c>
      <c r="O42" s="129">
        <v>44173</v>
      </c>
      <c r="P42" s="129">
        <v>44173</v>
      </c>
      <c r="Q42" s="131">
        <v>102621.88885605798</v>
      </c>
      <c r="R42" s="132">
        <v>10000</v>
      </c>
      <c r="S42" s="133">
        <v>99.99134321521753</v>
      </c>
      <c r="T42" s="128">
        <v>0</v>
      </c>
      <c r="U42" s="134">
        <f>(Q42*R42*S42/100)+T42</f>
        <v>1026130051</v>
      </c>
      <c r="V42" s="135">
        <v>0.0316</v>
      </c>
      <c r="W42" s="135">
        <v>0.0316</v>
      </c>
      <c r="X42" s="128" t="s">
        <v>296</v>
      </c>
      <c r="Y42" s="53"/>
    </row>
    <row r="43" spans="1:25" ht="21">
      <c r="A43" s="128">
        <f t="shared" si="16"/>
        <v>40</v>
      </c>
      <c r="B43" s="128" t="s">
        <v>324</v>
      </c>
      <c r="C43" s="128" t="s">
        <v>325</v>
      </c>
      <c r="D43" s="128" t="s">
        <v>296</v>
      </c>
      <c r="E43" s="128"/>
      <c r="F43" s="128"/>
      <c r="G43" s="128" t="s">
        <v>297</v>
      </c>
      <c r="H43" s="128" t="s">
        <v>298</v>
      </c>
      <c r="I43" s="128" t="s">
        <v>299</v>
      </c>
      <c r="J43" s="128" t="s">
        <v>302</v>
      </c>
      <c r="K43" s="128" t="s">
        <v>301</v>
      </c>
      <c r="L43" s="129">
        <v>44174</v>
      </c>
      <c r="M43" s="130">
        <f aca="true" t="shared" si="20" ref="M43:M48">L43-O43</f>
        <v>1</v>
      </c>
      <c r="N43" s="129">
        <f aca="true" t="shared" si="21" ref="N43:N48">L43</f>
        <v>44174</v>
      </c>
      <c r="O43" s="129">
        <v>44173</v>
      </c>
      <c r="P43" s="129">
        <v>44173</v>
      </c>
      <c r="Q43" s="131">
        <v>37409.97840131737</v>
      </c>
      <c r="R43" s="132">
        <v>10000</v>
      </c>
      <c r="S43" s="133">
        <v>99.99134321521753</v>
      </c>
      <c r="T43" s="128">
        <v>0</v>
      </c>
      <c r="U43" s="134">
        <f aca="true" t="shared" si="22" ref="U43:U48">(Q43*R43*S43/100)+T43</f>
        <v>374067399</v>
      </c>
      <c r="V43" s="135">
        <v>0.0316</v>
      </c>
      <c r="W43" s="135">
        <v>0.0316</v>
      </c>
      <c r="X43" s="133" t="s">
        <v>296</v>
      </c>
      <c r="Y43" s="53"/>
    </row>
    <row r="44" spans="1:25" ht="21">
      <c r="A44" s="128">
        <f t="shared" si="16"/>
        <v>41</v>
      </c>
      <c r="B44" s="128" t="s">
        <v>324</v>
      </c>
      <c r="C44" s="128" t="s">
        <v>325</v>
      </c>
      <c r="D44" s="128" t="s">
        <v>296</v>
      </c>
      <c r="E44" s="128"/>
      <c r="F44" s="128"/>
      <c r="G44" s="128" t="s">
        <v>297</v>
      </c>
      <c r="H44" s="128" t="s">
        <v>298</v>
      </c>
      <c r="I44" s="128" t="s">
        <v>299</v>
      </c>
      <c r="J44" s="128" t="s">
        <v>303</v>
      </c>
      <c r="K44" s="128" t="s">
        <v>301</v>
      </c>
      <c r="L44" s="129">
        <v>44174</v>
      </c>
      <c r="M44" s="130">
        <f t="shared" si="20"/>
        <v>1</v>
      </c>
      <c r="N44" s="129">
        <f t="shared" si="21"/>
        <v>44174</v>
      </c>
      <c r="O44" s="129">
        <v>44173</v>
      </c>
      <c r="P44" s="129">
        <v>44173</v>
      </c>
      <c r="Q44" s="131">
        <v>23701.437482433204</v>
      </c>
      <c r="R44" s="132">
        <v>10000</v>
      </c>
      <c r="S44" s="133">
        <v>99.99134321521753</v>
      </c>
      <c r="T44" s="128">
        <v>0</v>
      </c>
      <c r="U44" s="134">
        <f t="shared" si="22"/>
        <v>236993857</v>
      </c>
      <c r="V44" s="135">
        <v>0.0316</v>
      </c>
      <c r="W44" s="135">
        <v>0.0316</v>
      </c>
      <c r="X44" s="128" t="s">
        <v>296</v>
      </c>
      <c r="Y44" s="53"/>
    </row>
    <row r="45" spans="1:25" ht="21">
      <c r="A45" s="128">
        <f t="shared" si="16"/>
        <v>42</v>
      </c>
      <c r="B45" s="128" t="s">
        <v>324</v>
      </c>
      <c r="C45" s="128" t="s">
        <v>325</v>
      </c>
      <c r="D45" s="128" t="s">
        <v>296</v>
      </c>
      <c r="E45" s="128"/>
      <c r="F45" s="128"/>
      <c r="G45" s="128" t="s">
        <v>297</v>
      </c>
      <c r="H45" s="128" t="s">
        <v>298</v>
      </c>
      <c r="I45" s="128" t="s">
        <v>299</v>
      </c>
      <c r="J45" s="128" t="s">
        <v>304</v>
      </c>
      <c r="K45" s="128" t="s">
        <v>301</v>
      </c>
      <c r="L45" s="129">
        <v>44174</v>
      </c>
      <c r="M45" s="130">
        <f t="shared" si="20"/>
        <v>1</v>
      </c>
      <c r="N45" s="129">
        <f t="shared" si="21"/>
        <v>44174</v>
      </c>
      <c r="O45" s="129">
        <v>44173</v>
      </c>
      <c r="P45" s="129">
        <v>44173</v>
      </c>
      <c r="Q45" s="131">
        <v>13208.676746718575</v>
      </c>
      <c r="R45" s="132">
        <v>10000</v>
      </c>
      <c r="S45" s="133">
        <v>99.99134321521753</v>
      </c>
      <c r="T45" s="128">
        <v>0</v>
      </c>
      <c r="U45" s="134">
        <f t="shared" si="22"/>
        <v>132075332.99999999</v>
      </c>
      <c r="V45" s="135">
        <v>0.0316</v>
      </c>
      <c r="W45" s="135">
        <v>0.0316</v>
      </c>
      <c r="X45" s="128" t="s">
        <v>296</v>
      </c>
      <c r="Y45" s="53"/>
    </row>
    <row r="46" spans="1:25" ht="21">
      <c r="A46" s="128">
        <f t="shared" si="16"/>
        <v>43</v>
      </c>
      <c r="B46" s="128" t="s">
        <v>324</v>
      </c>
      <c r="C46" s="128" t="s">
        <v>325</v>
      </c>
      <c r="D46" s="128" t="s">
        <v>296</v>
      </c>
      <c r="E46" s="128"/>
      <c r="F46" s="128"/>
      <c r="G46" s="128" t="s">
        <v>297</v>
      </c>
      <c r="H46" s="128" t="s">
        <v>298</v>
      </c>
      <c r="I46" s="128" t="s">
        <v>299</v>
      </c>
      <c r="J46" s="128" t="s">
        <v>305</v>
      </c>
      <c r="K46" s="128" t="s">
        <v>301</v>
      </c>
      <c r="L46" s="129">
        <v>44174</v>
      </c>
      <c r="M46" s="130">
        <f t="shared" si="20"/>
        <v>1</v>
      </c>
      <c r="N46" s="129">
        <f t="shared" si="21"/>
        <v>44174</v>
      </c>
      <c r="O46" s="129">
        <v>44173</v>
      </c>
      <c r="P46" s="129">
        <v>44173</v>
      </c>
      <c r="Q46" s="131">
        <v>1855.5875342192878</v>
      </c>
      <c r="R46" s="132">
        <v>10000</v>
      </c>
      <c r="S46" s="133">
        <v>99.99134321521753</v>
      </c>
      <c r="T46" s="128">
        <v>0</v>
      </c>
      <c r="U46" s="134">
        <f t="shared" si="22"/>
        <v>18554269</v>
      </c>
      <c r="V46" s="135">
        <v>0.0316</v>
      </c>
      <c r="W46" s="135">
        <v>0.0316</v>
      </c>
      <c r="X46" s="128" t="s">
        <v>296</v>
      </c>
      <c r="Y46" s="53"/>
    </row>
    <row r="47" spans="1:25" ht="21">
      <c r="A47" s="128">
        <f t="shared" si="16"/>
        <v>44</v>
      </c>
      <c r="B47" s="128" t="s">
        <v>324</v>
      </c>
      <c r="C47" s="128" t="s">
        <v>325</v>
      </c>
      <c r="D47" s="128" t="s">
        <v>296</v>
      </c>
      <c r="E47" s="128"/>
      <c r="F47" s="128"/>
      <c r="G47" s="128" t="s">
        <v>297</v>
      </c>
      <c r="H47" s="128" t="s">
        <v>298</v>
      </c>
      <c r="I47" s="128" t="s">
        <v>299</v>
      </c>
      <c r="J47" s="128" t="s">
        <v>306</v>
      </c>
      <c r="K47" s="128" t="s">
        <v>301</v>
      </c>
      <c r="L47" s="129">
        <v>44174</v>
      </c>
      <c r="M47" s="130">
        <f t="shared" si="20"/>
        <v>1</v>
      </c>
      <c r="N47" s="129">
        <f t="shared" si="21"/>
        <v>44174</v>
      </c>
      <c r="O47" s="129">
        <v>44173</v>
      </c>
      <c r="P47" s="129">
        <v>44173</v>
      </c>
      <c r="Q47" s="131">
        <v>53663.27781446761</v>
      </c>
      <c r="R47" s="132">
        <v>10000</v>
      </c>
      <c r="S47" s="133">
        <v>99.99134321521755</v>
      </c>
      <c r="T47" s="128">
        <v>0</v>
      </c>
      <c r="U47" s="134">
        <f t="shared" si="22"/>
        <v>536586323.00000006</v>
      </c>
      <c r="V47" s="135">
        <v>0.0316</v>
      </c>
      <c r="W47" s="135">
        <v>0.0316</v>
      </c>
      <c r="X47" s="128" t="s">
        <v>296</v>
      </c>
      <c r="Y47" s="53"/>
    </row>
    <row r="48" spans="1:25" ht="21">
      <c r="A48" s="128">
        <f t="shared" si="16"/>
        <v>45</v>
      </c>
      <c r="B48" s="128" t="s">
        <v>324</v>
      </c>
      <c r="C48" s="128" t="s">
        <v>325</v>
      </c>
      <c r="D48" s="128" t="s">
        <v>296</v>
      </c>
      <c r="E48" s="128"/>
      <c r="F48" s="128"/>
      <c r="G48" s="128" t="s">
        <v>297</v>
      </c>
      <c r="H48" s="128" t="s">
        <v>298</v>
      </c>
      <c r="I48" s="128" t="s">
        <v>299</v>
      </c>
      <c r="J48" s="128" t="s">
        <v>307</v>
      </c>
      <c r="K48" s="128" t="s">
        <v>301</v>
      </c>
      <c r="L48" s="129">
        <v>44174</v>
      </c>
      <c r="M48" s="130">
        <f t="shared" si="20"/>
        <v>1</v>
      </c>
      <c r="N48" s="129">
        <f t="shared" si="21"/>
        <v>44174</v>
      </c>
      <c r="O48" s="129">
        <v>44173</v>
      </c>
      <c r="P48" s="129">
        <v>44173</v>
      </c>
      <c r="Q48" s="131">
        <v>25539.153165524807</v>
      </c>
      <c r="R48" s="132">
        <v>10000</v>
      </c>
      <c r="S48" s="133">
        <v>99.99134321521753</v>
      </c>
      <c r="T48" s="128">
        <v>0</v>
      </c>
      <c r="U48" s="134">
        <f t="shared" si="22"/>
        <v>255369422.96</v>
      </c>
      <c r="V48" s="135">
        <v>0.0316</v>
      </c>
      <c r="W48" s="135">
        <v>0.0316</v>
      </c>
      <c r="X48" s="128" t="s">
        <v>296</v>
      </c>
      <c r="Y48" s="53"/>
    </row>
    <row r="49" spans="1:25" ht="21">
      <c r="A49" s="128">
        <f t="shared" si="16"/>
        <v>46</v>
      </c>
      <c r="B49" s="128" t="s">
        <v>326</v>
      </c>
      <c r="C49" s="128" t="s">
        <v>327</v>
      </c>
      <c r="D49" s="128" t="s">
        <v>296</v>
      </c>
      <c r="E49" s="128"/>
      <c r="F49" s="128"/>
      <c r="G49" s="128" t="s">
        <v>297</v>
      </c>
      <c r="H49" s="128" t="s">
        <v>298</v>
      </c>
      <c r="I49" s="128" t="s">
        <v>299</v>
      </c>
      <c r="J49" s="128" t="s">
        <v>300</v>
      </c>
      <c r="K49" s="128" t="s">
        <v>301</v>
      </c>
      <c r="L49" s="129">
        <v>44175</v>
      </c>
      <c r="M49" s="130">
        <f>L49-O49</f>
        <v>1</v>
      </c>
      <c r="N49" s="129">
        <v>44175</v>
      </c>
      <c r="O49" s="129">
        <v>44174</v>
      </c>
      <c r="P49" s="129">
        <v>44174</v>
      </c>
      <c r="Q49" s="131">
        <v>102627.82741940384</v>
      </c>
      <c r="R49" s="132">
        <v>10000</v>
      </c>
      <c r="S49" s="133">
        <v>99.99123364526946</v>
      </c>
      <c r="T49" s="128">
        <v>0</v>
      </c>
      <c r="U49" s="134">
        <f>(Q49*R49*S49/100)+T49</f>
        <v>1026188307.0000001</v>
      </c>
      <c r="V49" s="135">
        <v>0.032</v>
      </c>
      <c r="W49" s="135">
        <v>0.032</v>
      </c>
      <c r="X49" s="128" t="s">
        <v>296</v>
      </c>
      <c r="Y49" s="53"/>
    </row>
    <row r="50" spans="1:25" ht="21">
      <c r="A50" s="128">
        <f t="shared" si="16"/>
        <v>47</v>
      </c>
      <c r="B50" s="128" t="s">
        <v>326</v>
      </c>
      <c r="C50" s="128" t="s">
        <v>327</v>
      </c>
      <c r="D50" s="128" t="s">
        <v>296</v>
      </c>
      <c r="E50" s="128"/>
      <c r="F50" s="128"/>
      <c r="G50" s="128" t="s">
        <v>297</v>
      </c>
      <c r="H50" s="128" t="s">
        <v>298</v>
      </c>
      <c r="I50" s="128" t="s">
        <v>299</v>
      </c>
      <c r="J50" s="128" t="s">
        <v>302</v>
      </c>
      <c r="K50" s="128" t="s">
        <v>301</v>
      </c>
      <c r="L50" s="129">
        <v>44175</v>
      </c>
      <c r="M50" s="130">
        <f aca="true" t="shared" si="23" ref="M50:M62">L50-O50</f>
        <v>1</v>
      </c>
      <c r="N50" s="129">
        <v>44175</v>
      </c>
      <c r="O50" s="129">
        <v>44174</v>
      </c>
      <c r="P50" s="129">
        <v>44174</v>
      </c>
      <c r="Q50" s="131">
        <v>37410.39582800438</v>
      </c>
      <c r="R50" s="132">
        <v>10000</v>
      </c>
      <c r="S50" s="133">
        <v>99.99123364526946</v>
      </c>
      <c r="T50" s="128">
        <v>0</v>
      </c>
      <c r="U50" s="134">
        <f aca="true" t="shared" si="24" ref="U50:U62">(Q50*R50*S50/100)+T50</f>
        <v>374071163</v>
      </c>
      <c r="V50" s="135">
        <v>0.032</v>
      </c>
      <c r="W50" s="135">
        <v>0.032</v>
      </c>
      <c r="X50" s="133" t="s">
        <v>296</v>
      </c>
      <c r="Y50" s="53"/>
    </row>
    <row r="51" spans="1:25" ht="21">
      <c r="A51" s="128">
        <f t="shared" si="16"/>
        <v>48</v>
      </c>
      <c r="B51" s="128" t="s">
        <v>326</v>
      </c>
      <c r="C51" s="128" t="s">
        <v>327</v>
      </c>
      <c r="D51" s="128" t="s">
        <v>296</v>
      </c>
      <c r="E51" s="128"/>
      <c r="F51" s="128"/>
      <c r="G51" s="128" t="s">
        <v>297</v>
      </c>
      <c r="H51" s="128" t="s">
        <v>298</v>
      </c>
      <c r="I51" s="128" t="s">
        <v>299</v>
      </c>
      <c r="J51" s="128" t="s">
        <v>303</v>
      </c>
      <c r="K51" s="128" t="s">
        <v>301</v>
      </c>
      <c r="L51" s="129">
        <v>44175</v>
      </c>
      <c r="M51" s="130">
        <f t="shared" si="23"/>
        <v>1</v>
      </c>
      <c r="N51" s="129">
        <v>44175</v>
      </c>
      <c r="O51" s="129">
        <v>44174</v>
      </c>
      <c r="P51" s="129">
        <v>44174</v>
      </c>
      <c r="Q51" s="131">
        <v>23702.52524744329</v>
      </c>
      <c r="R51" s="132">
        <v>10000</v>
      </c>
      <c r="S51" s="133">
        <v>99.99123364526946</v>
      </c>
      <c r="T51" s="128">
        <v>0</v>
      </c>
      <c r="U51" s="134">
        <f t="shared" si="24"/>
        <v>237004474.00000003</v>
      </c>
      <c r="V51" s="135">
        <v>0.032</v>
      </c>
      <c r="W51" s="135">
        <v>0.032</v>
      </c>
      <c r="X51" s="128" t="s">
        <v>296</v>
      </c>
      <c r="Y51" s="53"/>
    </row>
    <row r="52" spans="1:25" ht="21">
      <c r="A52" s="128">
        <f t="shared" si="16"/>
        <v>49</v>
      </c>
      <c r="B52" s="128" t="s">
        <v>326</v>
      </c>
      <c r="C52" s="128" t="s">
        <v>327</v>
      </c>
      <c r="D52" s="128" t="s">
        <v>296</v>
      </c>
      <c r="E52" s="128"/>
      <c r="F52" s="128"/>
      <c r="G52" s="128" t="s">
        <v>297</v>
      </c>
      <c r="H52" s="128" t="s">
        <v>298</v>
      </c>
      <c r="I52" s="128" t="s">
        <v>299</v>
      </c>
      <c r="J52" s="128" t="s">
        <v>304</v>
      </c>
      <c r="K52" s="128" t="s">
        <v>301</v>
      </c>
      <c r="L52" s="129">
        <v>44175</v>
      </c>
      <c r="M52" s="130">
        <f t="shared" si="23"/>
        <v>1</v>
      </c>
      <c r="N52" s="129">
        <v>44175</v>
      </c>
      <c r="O52" s="129">
        <v>44174</v>
      </c>
      <c r="P52" s="129">
        <v>44174</v>
      </c>
      <c r="Q52" s="131">
        <v>13208.313487614247</v>
      </c>
      <c r="R52" s="132">
        <v>10000</v>
      </c>
      <c r="S52" s="133">
        <v>99.99123364526946</v>
      </c>
      <c r="T52" s="128">
        <v>0</v>
      </c>
      <c r="U52" s="134">
        <f t="shared" si="24"/>
        <v>132071556.00000001</v>
      </c>
      <c r="V52" s="135">
        <v>0.032</v>
      </c>
      <c r="W52" s="135">
        <v>0.032</v>
      </c>
      <c r="X52" s="128" t="s">
        <v>296</v>
      </c>
      <c r="Y52" s="53"/>
    </row>
    <row r="53" spans="1:25" ht="21">
      <c r="A53" s="128">
        <f t="shared" si="16"/>
        <v>50</v>
      </c>
      <c r="B53" s="128" t="s">
        <v>326</v>
      </c>
      <c r="C53" s="128" t="s">
        <v>327</v>
      </c>
      <c r="D53" s="128" t="s">
        <v>296</v>
      </c>
      <c r="E53" s="128"/>
      <c r="F53" s="128"/>
      <c r="G53" s="128" t="s">
        <v>297</v>
      </c>
      <c r="H53" s="128" t="s">
        <v>298</v>
      </c>
      <c r="I53" s="128" t="s">
        <v>299</v>
      </c>
      <c r="J53" s="128" t="s">
        <v>305</v>
      </c>
      <c r="K53" s="128" t="s">
        <v>301</v>
      </c>
      <c r="L53" s="129">
        <v>44175</v>
      </c>
      <c r="M53" s="130">
        <f t="shared" si="23"/>
        <v>1</v>
      </c>
      <c r="N53" s="129">
        <v>44175</v>
      </c>
      <c r="O53" s="129">
        <v>44174</v>
      </c>
      <c r="P53" s="129">
        <v>44174</v>
      </c>
      <c r="Q53" s="131">
        <v>1854.5544768241095</v>
      </c>
      <c r="R53" s="132">
        <v>10000</v>
      </c>
      <c r="S53" s="133">
        <v>99.99123364526946</v>
      </c>
      <c r="T53" s="128">
        <v>0</v>
      </c>
      <c r="U53" s="134">
        <f t="shared" si="24"/>
        <v>18543919.000000004</v>
      </c>
      <c r="V53" s="135">
        <v>0.032</v>
      </c>
      <c r="W53" s="135">
        <v>0.032</v>
      </c>
      <c r="X53" s="128" t="s">
        <v>296</v>
      </c>
      <c r="Y53" s="53"/>
    </row>
    <row r="54" spans="1:25" ht="21">
      <c r="A54" s="128">
        <f t="shared" si="16"/>
        <v>51</v>
      </c>
      <c r="B54" s="128" t="s">
        <v>326</v>
      </c>
      <c r="C54" s="128" t="s">
        <v>327</v>
      </c>
      <c r="D54" s="128" t="s">
        <v>296</v>
      </c>
      <c r="E54" s="128"/>
      <c r="F54" s="128"/>
      <c r="G54" s="128" t="s">
        <v>297</v>
      </c>
      <c r="H54" s="128" t="s">
        <v>298</v>
      </c>
      <c r="I54" s="128" t="s">
        <v>299</v>
      </c>
      <c r="J54" s="128" t="s">
        <v>306</v>
      </c>
      <c r="K54" s="128" t="s">
        <v>301</v>
      </c>
      <c r="L54" s="129">
        <v>44175</v>
      </c>
      <c r="M54" s="130">
        <f t="shared" si="23"/>
        <v>1</v>
      </c>
      <c r="N54" s="129">
        <v>44175</v>
      </c>
      <c r="O54" s="129">
        <v>44174</v>
      </c>
      <c r="P54" s="129">
        <v>44174</v>
      </c>
      <c r="Q54" s="131">
        <v>53666.57100198575</v>
      </c>
      <c r="R54" s="132">
        <v>10000</v>
      </c>
      <c r="S54" s="133">
        <v>99.99123364526946</v>
      </c>
      <c r="T54" s="128">
        <v>0</v>
      </c>
      <c r="U54" s="134">
        <f t="shared" si="24"/>
        <v>536618664</v>
      </c>
      <c r="V54" s="135">
        <v>0.032</v>
      </c>
      <c r="W54" s="135">
        <v>0.032</v>
      </c>
      <c r="X54" s="128" t="s">
        <v>296</v>
      </c>
      <c r="Y54" s="53"/>
    </row>
    <row r="55" spans="1:25" ht="21">
      <c r="A55" s="128">
        <f t="shared" si="16"/>
        <v>52</v>
      </c>
      <c r="B55" s="128" t="s">
        <v>326</v>
      </c>
      <c r="C55" s="128" t="s">
        <v>327</v>
      </c>
      <c r="D55" s="128" t="s">
        <v>296</v>
      </c>
      <c r="E55" s="128"/>
      <c r="F55" s="128"/>
      <c r="G55" s="128" t="s">
        <v>297</v>
      </c>
      <c r="H55" s="128" t="s">
        <v>298</v>
      </c>
      <c r="I55" s="128" t="s">
        <v>299</v>
      </c>
      <c r="J55" s="128" t="s">
        <v>307</v>
      </c>
      <c r="K55" s="128" t="s">
        <v>301</v>
      </c>
      <c r="L55" s="129">
        <v>44175</v>
      </c>
      <c r="M55" s="130">
        <f t="shared" si="23"/>
        <v>1</v>
      </c>
      <c r="N55" s="129">
        <v>44175</v>
      </c>
      <c r="O55" s="129">
        <v>44174</v>
      </c>
      <c r="P55" s="129">
        <v>44174</v>
      </c>
      <c r="Q55" s="131">
        <v>25529.812538929225</v>
      </c>
      <c r="R55" s="132">
        <v>10000</v>
      </c>
      <c r="S55" s="133">
        <v>99.99123364526946</v>
      </c>
      <c r="T55" s="128">
        <v>0</v>
      </c>
      <c r="U55" s="134">
        <f t="shared" si="24"/>
        <v>255275745.0500002</v>
      </c>
      <c r="V55" s="135">
        <v>0.032</v>
      </c>
      <c r="W55" s="135">
        <v>0.032</v>
      </c>
      <c r="X55" s="128" t="s">
        <v>296</v>
      </c>
      <c r="Y55" s="53"/>
    </row>
    <row r="56" spans="1:25" ht="21">
      <c r="A56" s="128">
        <f t="shared" si="16"/>
        <v>53</v>
      </c>
      <c r="B56" s="128" t="s">
        <v>328</v>
      </c>
      <c r="C56" s="128" t="s">
        <v>329</v>
      </c>
      <c r="D56" s="128" t="s">
        <v>296</v>
      </c>
      <c r="E56" s="128"/>
      <c r="F56" s="128"/>
      <c r="G56" s="128" t="s">
        <v>297</v>
      </c>
      <c r="H56" s="128" t="s">
        <v>298</v>
      </c>
      <c r="I56" s="128" t="s">
        <v>299</v>
      </c>
      <c r="J56" s="128" t="s">
        <v>300</v>
      </c>
      <c r="K56" s="128" t="s">
        <v>301</v>
      </c>
      <c r="L56" s="129">
        <v>44176</v>
      </c>
      <c r="M56" s="130">
        <f t="shared" si="23"/>
        <v>1</v>
      </c>
      <c r="N56" s="129">
        <f>L56</f>
        <v>44176</v>
      </c>
      <c r="O56" s="129">
        <v>44175</v>
      </c>
      <c r="P56" s="129">
        <v>44175</v>
      </c>
      <c r="Q56" s="131">
        <v>102623.74892830063</v>
      </c>
      <c r="R56" s="132">
        <v>10000</v>
      </c>
      <c r="S56" s="133">
        <v>99.991315822708</v>
      </c>
      <c r="T56" s="128">
        <v>0</v>
      </c>
      <c r="U56" s="134">
        <f t="shared" si="24"/>
        <v>1026148369</v>
      </c>
      <c r="V56" s="135">
        <v>0.0317</v>
      </c>
      <c r="W56" s="135">
        <v>0.0317</v>
      </c>
      <c r="X56" s="128" t="s">
        <v>296</v>
      </c>
      <c r="Y56" s="53"/>
    </row>
    <row r="57" spans="1:25" ht="21">
      <c r="A57" s="128">
        <f aca="true" t="shared" si="25" ref="A57:A62">A56+1</f>
        <v>54</v>
      </c>
      <c r="B57" s="128" t="s">
        <v>328</v>
      </c>
      <c r="C57" s="128" t="s">
        <v>329</v>
      </c>
      <c r="D57" s="128" t="s">
        <v>296</v>
      </c>
      <c r="E57" s="128"/>
      <c r="F57" s="128"/>
      <c r="G57" s="128" t="s">
        <v>297</v>
      </c>
      <c r="H57" s="128" t="s">
        <v>298</v>
      </c>
      <c r="I57" s="128" t="s">
        <v>299</v>
      </c>
      <c r="J57" s="128" t="s">
        <v>302</v>
      </c>
      <c r="K57" s="128" t="s">
        <v>301</v>
      </c>
      <c r="L57" s="129">
        <v>44176</v>
      </c>
      <c r="M57" s="130">
        <f t="shared" si="23"/>
        <v>1</v>
      </c>
      <c r="N57" s="129">
        <f aca="true" t="shared" si="26" ref="N57:N62">L57</f>
        <v>44176</v>
      </c>
      <c r="O57" s="129">
        <v>44175</v>
      </c>
      <c r="P57" s="129">
        <v>44175</v>
      </c>
      <c r="Q57" s="131">
        <v>37408.90905598543</v>
      </c>
      <c r="R57" s="132">
        <v>10000</v>
      </c>
      <c r="S57" s="133">
        <v>99.99131582270799</v>
      </c>
      <c r="T57" s="128">
        <v>0</v>
      </c>
      <c r="U57" s="134">
        <f t="shared" si="24"/>
        <v>374056604.00000006</v>
      </c>
      <c r="V57" s="135">
        <v>0.0317</v>
      </c>
      <c r="W57" s="135">
        <v>0.0317</v>
      </c>
      <c r="X57" s="128" t="s">
        <v>296</v>
      </c>
      <c r="Y57" s="53"/>
    </row>
    <row r="58" spans="1:25" ht="21">
      <c r="A58" s="128">
        <f t="shared" si="25"/>
        <v>55</v>
      </c>
      <c r="B58" s="128" t="s">
        <v>328</v>
      </c>
      <c r="C58" s="128" t="s">
        <v>329</v>
      </c>
      <c r="D58" s="128" t="s">
        <v>296</v>
      </c>
      <c r="E58" s="128"/>
      <c r="F58" s="128"/>
      <c r="G58" s="128" t="s">
        <v>297</v>
      </c>
      <c r="H58" s="128" t="s">
        <v>298</v>
      </c>
      <c r="I58" s="128" t="s">
        <v>299</v>
      </c>
      <c r="J58" s="128" t="s">
        <v>303</v>
      </c>
      <c r="K58" s="128" t="s">
        <v>301</v>
      </c>
      <c r="L58" s="129">
        <v>44176</v>
      </c>
      <c r="M58" s="130">
        <f t="shared" si="23"/>
        <v>1</v>
      </c>
      <c r="N58" s="129">
        <f t="shared" si="26"/>
        <v>44176</v>
      </c>
      <c r="O58" s="129">
        <v>44175</v>
      </c>
      <c r="P58" s="129">
        <v>44175</v>
      </c>
      <c r="Q58" s="131">
        <v>23701.5832875137</v>
      </c>
      <c r="R58" s="132">
        <v>10000</v>
      </c>
      <c r="S58" s="133">
        <v>99.991315822708</v>
      </c>
      <c r="T58" s="128">
        <v>0</v>
      </c>
      <c r="U58" s="134">
        <f t="shared" si="24"/>
        <v>236995250</v>
      </c>
      <c r="V58" s="135">
        <v>0.0317</v>
      </c>
      <c r="W58" s="135">
        <v>0.0317</v>
      </c>
      <c r="X58" s="128" t="s">
        <v>296</v>
      </c>
      <c r="Y58" s="53"/>
    </row>
    <row r="59" spans="1:25" ht="21">
      <c r="A59" s="128">
        <f t="shared" si="25"/>
        <v>56</v>
      </c>
      <c r="B59" s="128" t="s">
        <v>328</v>
      </c>
      <c r="C59" s="128" t="s">
        <v>329</v>
      </c>
      <c r="D59" s="128" t="s">
        <v>296</v>
      </c>
      <c r="E59" s="128"/>
      <c r="F59" s="128"/>
      <c r="G59" s="128" t="s">
        <v>297</v>
      </c>
      <c r="H59" s="128" t="s">
        <v>298</v>
      </c>
      <c r="I59" s="128" t="s">
        <v>299</v>
      </c>
      <c r="J59" s="128" t="s">
        <v>304</v>
      </c>
      <c r="K59" s="128" t="s">
        <v>301</v>
      </c>
      <c r="L59" s="129">
        <v>44176</v>
      </c>
      <c r="M59" s="130">
        <f t="shared" si="23"/>
        <v>1</v>
      </c>
      <c r="N59" s="129">
        <f t="shared" si="26"/>
        <v>44176</v>
      </c>
      <c r="O59" s="129">
        <v>44175</v>
      </c>
      <c r="P59" s="129">
        <v>44175</v>
      </c>
      <c r="Q59" s="131">
        <v>13207.788587777315</v>
      </c>
      <c r="R59" s="132">
        <v>10000</v>
      </c>
      <c r="S59" s="133">
        <v>99.991315822708</v>
      </c>
      <c r="T59" s="128">
        <v>0</v>
      </c>
      <c r="U59" s="134">
        <f t="shared" si="24"/>
        <v>132066416</v>
      </c>
      <c r="V59" s="135">
        <v>0.0317</v>
      </c>
      <c r="W59" s="135">
        <v>0.0317</v>
      </c>
      <c r="X59" s="128" t="s">
        <v>296</v>
      </c>
      <c r="Y59" s="53"/>
    </row>
    <row r="60" spans="1:25" ht="21">
      <c r="A60" s="128">
        <f t="shared" si="25"/>
        <v>57</v>
      </c>
      <c r="B60" s="128" t="s">
        <v>328</v>
      </c>
      <c r="C60" s="128" t="s">
        <v>329</v>
      </c>
      <c r="D60" s="128" t="s">
        <v>296</v>
      </c>
      <c r="E60" s="128"/>
      <c r="F60" s="128"/>
      <c r="G60" s="128" t="s">
        <v>297</v>
      </c>
      <c r="H60" s="128" t="s">
        <v>298</v>
      </c>
      <c r="I60" s="128" t="s">
        <v>299</v>
      </c>
      <c r="J60" s="128" t="s">
        <v>305</v>
      </c>
      <c r="K60" s="128" t="s">
        <v>301</v>
      </c>
      <c r="L60" s="129">
        <v>44176</v>
      </c>
      <c r="M60" s="130">
        <f t="shared" si="23"/>
        <v>1</v>
      </c>
      <c r="N60" s="129">
        <f t="shared" si="26"/>
        <v>44176</v>
      </c>
      <c r="O60" s="129">
        <v>44175</v>
      </c>
      <c r="P60" s="129">
        <v>44175</v>
      </c>
      <c r="Q60" s="131">
        <v>1854.480846404548</v>
      </c>
      <c r="R60" s="132">
        <v>10000</v>
      </c>
      <c r="S60" s="133">
        <v>99.991315822708</v>
      </c>
      <c r="T60" s="128">
        <v>0</v>
      </c>
      <c r="U60" s="134">
        <f t="shared" si="24"/>
        <v>18543198</v>
      </c>
      <c r="V60" s="135">
        <v>0.0317</v>
      </c>
      <c r="W60" s="135">
        <v>0.0317</v>
      </c>
      <c r="X60" s="128" t="s">
        <v>296</v>
      </c>
      <c r="Y60" s="53"/>
    </row>
    <row r="61" spans="1:25" ht="21">
      <c r="A61" s="128">
        <f t="shared" si="25"/>
        <v>58</v>
      </c>
      <c r="B61" s="128" t="s">
        <v>328</v>
      </c>
      <c r="C61" s="128" t="s">
        <v>329</v>
      </c>
      <c r="D61" s="128" t="s">
        <v>296</v>
      </c>
      <c r="E61" s="128"/>
      <c r="F61" s="128"/>
      <c r="G61" s="128" t="s">
        <v>297</v>
      </c>
      <c r="H61" s="128" t="s">
        <v>298</v>
      </c>
      <c r="I61" s="128" t="s">
        <v>299</v>
      </c>
      <c r="J61" s="128" t="s">
        <v>306</v>
      </c>
      <c r="K61" s="128" t="s">
        <v>301</v>
      </c>
      <c r="L61" s="129">
        <v>44176</v>
      </c>
      <c r="M61" s="130">
        <f t="shared" si="23"/>
        <v>1</v>
      </c>
      <c r="N61" s="129">
        <f t="shared" si="26"/>
        <v>44176</v>
      </c>
      <c r="O61" s="129">
        <v>44175</v>
      </c>
      <c r="P61" s="129">
        <v>44175</v>
      </c>
      <c r="Q61" s="131">
        <v>53664.43821495734</v>
      </c>
      <c r="R61" s="132">
        <v>10000</v>
      </c>
      <c r="S61" s="133">
        <v>99.991315822708</v>
      </c>
      <c r="T61" s="128">
        <v>0</v>
      </c>
      <c r="U61" s="134">
        <f t="shared" si="24"/>
        <v>536597779</v>
      </c>
      <c r="V61" s="135">
        <v>0.0317</v>
      </c>
      <c r="W61" s="135">
        <v>0.0317</v>
      </c>
      <c r="X61" s="128" t="s">
        <v>296</v>
      </c>
      <c r="Y61" s="53"/>
    </row>
    <row r="62" spans="1:25" ht="21">
      <c r="A62" s="128">
        <f t="shared" si="25"/>
        <v>59</v>
      </c>
      <c r="B62" s="128" t="s">
        <v>328</v>
      </c>
      <c r="C62" s="128" t="s">
        <v>329</v>
      </c>
      <c r="D62" s="128" t="s">
        <v>296</v>
      </c>
      <c r="E62" s="128"/>
      <c r="F62" s="128"/>
      <c r="G62" s="128" t="s">
        <v>297</v>
      </c>
      <c r="H62" s="128" t="s">
        <v>298</v>
      </c>
      <c r="I62" s="128" t="s">
        <v>299</v>
      </c>
      <c r="J62" s="128" t="s">
        <v>307</v>
      </c>
      <c r="K62" s="128" t="s">
        <v>301</v>
      </c>
      <c r="L62" s="129">
        <v>44176</v>
      </c>
      <c r="M62" s="130">
        <f t="shared" si="23"/>
        <v>1</v>
      </c>
      <c r="N62" s="129">
        <f t="shared" si="26"/>
        <v>44176</v>
      </c>
      <c r="O62" s="129">
        <v>44175</v>
      </c>
      <c r="P62" s="129">
        <v>44175</v>
      </c>
      <c r="Q62" s="131">
        <v>25539.051078474327</v>
      </c>
      <c r="R62" s="132">
        <v>10000</v>
      </c>
      <c r="S62" s="133">
        <v>99.991315822708</v>
      </c>
      <c r="T62" s="128">
        <v>0</v>
      </c>
      <c r="U62" s="134">
        <f t="shared" si="24"/>
        <v>255368332.21999982</v>
      </c>
      <c r="V62" s="135">
        <v>0.0317</v>
      </c>
      <c r="W62" s="135">
        <v>0.0317</v>
      </c>
      <c r="X62" s="128" t="s">
        <v>296</v>
      </c>
      <c r="Y62" s="53"/>
    </row>
    <row r="63" spans="1:25" ht="21">
      <c r="A63" s="128">
        <f>A62+1</f>
        <v>60</v>
      </c>
      <c r="B63" s="128" t="s">
        <v>330</v>
      </c>
      <c r="C63" s="128" t="s">
        <v>331</v>
      </c>
      <c r="D63" s="128" t="s">
        <v>296</v>
      </c>
      <c r="E63" s="128"/>
      <c r="F63" s="128"/>
      <c r="G63" s="128" t="s">
        <v>297</v>
      </c>
      <c r="H63" s="128" t="s">
        <v>298</v>
      </c>
      <c r="I63" s="128" t="s">
        <v>299</v>
      </c>
      <c r="J63" s="128" t="s">
        <v>300</v>
      </c>
      <c r="K63" s="128" t="s">
        <v>301</v>
      </c>
      <c r="L63" s="129">
        <v>44179</v>
      </c>
      <c r="M63" s="130">
        <f>L63-O63</f>
        <v>3</v>
      </c>
      <c r="N63" s="129">
        <f>L63</f>
        <v>44179</v>
      </c>
      <c r="O63" s="129">
        <v>44176</v>
      </c>
      <c r="P63" s="129">
        <v>44176</v>
      </c>
      <c r="Q63" s="131">
        <v>12904.537153528127</v>
      </c>
      <c r="R63" s="132">
        <v>10000</v>
      </c>
      <c r="S63" s="133">
        <v>99.97477348866218</v>
      </c>
      <c r="T63" s="128">
        <v>0</v>
      </c>
      <c r="U63" s="134">
        <f>(Q63*R63*S63/100)+T63</f>
        <v>129012817.89</v>
      </c>
      <c r="V63" s="135">
        <v>0.0307</v>
      </c>
      <c r="W63" s="135">
        <v>0.0307</v>
      </c>
      <c r="X63" s="128" t="s">
        <v>296</v>
      </c>
      <c r="Y63" s="53"/>
    </row>
    <row r="64" spans="1:25" ht="21">
      <c r="A64" s="128">
        <f aca="true" t="shared" si="27" ref="A64:A85">A63+1</f>
        <v>61</v>
      </c>
      <c r="B64" s="128" t="s">
        <v>330</v>
      </c>
      <c r="C64" s="128" t="s">
        <v>331</v>
      </c>
      <c r="D64" s="128" t="s">
        <v>296</v>
      </c>
      <c r="E64" s="128"/>
      <c r="F64" s="128"/>
      <c r="G64" s="128" t="s">
        <v>297</v>
      </c>
      <c r="H64" s="128" t="s">
        <v>298</v>
      </c>
      <c r="I64" s="128" t="s">
        <v>299</v>
      </c>
      <c r="J64" s="128" t="s">
        <v>302</v>
      </c>
      <c r="K64" s="128" t="s">
        <v>301</v>
      </c>
      <c r="L64" s="129">
        <v>44179</v>
      </c>
      <c r="M64" s="130">
        <f aca="true" t="shared" si="28" ref="M64:M69">L64-O64</f>
        <v>3</v>
      </c>
      <c r="N64" s="129">
        <f aca="true" t="shared" si="29" ref="N64:N69">L64</f>
        <v>44179</v>
      </c>
      <c r="O64" s="129">
        <v>44176</v>
      </c>
      <c r="P64" s="129">
        <v>44176</v>
      </c>
      <c r="Q64" s="131">
        <v>37806.261800919616</v>
      </c>
      <c r="R64" s="132">
        <v>10000</v>
      </c>
      <c r="S64" s="133">
        <v>99.97477348866218</v>
      </c>
      <c r="T64" s="128">
        <v>0</v>
      </c>
      <c r="U64" s="134">
        <f aca="true" t="shared" si="30" ref="U64:U69">(Q64*R64*S64/100)+T64</f>
        <v>377967246</v>
      </c>
      <c r="V64" s="135">
        <v>0.0307</v>
      </c>
      <c r="W64" s="135">
        <v>0.0307</v>
      </c>
      <c r="X64" s="133" t="s">
        <v>296</v>
      </c>
      <c r="Y64" s="53"/>
    </row>
    <row r="65" spans="1:25" ht="21">
      <c r="A65" s="128">
        <f t="shared" si="27"/>
        <v>62</v>
      </c>
      <c r="B65" s="128" t="s">
        <v>330</v>
      </c>
      <c r="C65" s="128" t="s">
        <v>331</v>
      </c>
      <c r="D65" s="128" t="s">
        <v>296</v>
      </c>
      <c r="E65" s="128"/>
      <c r="F65" s="128"/>
      <c r="G65" s="128" t="s">
        <v>297</v>
      </c>
      <c r="H65" s="128" t="s">
        <v>298</v>
      </c>
      <c r="I65" s="128" t="s">
        <v>299</v>
      </c>
      <c r="J65" s="128" t="s">
        <v>303</v>
      </c>
      <c r="K65" s="128" t="s">
        <v>301</v>
      </c>
      <c r="L65" s="129">
        <v>44179</v>
      </c>
      <c r="M65" s="130">
        <f t="shared" si="28"/>
        <v>3</v>
      </c>
      <c r="N65" s="129">
        <f t="shared" si="29"/>
        <v>44179</v>
      </c>
      <c r="O65" s="129">
        <v>44176</v>
      </c>
      <c r="P65" s="129">
        <v>44176</v>
      </c>
      <c r="Q65" s="131">
        <v>23844.327592003425</v>
      </c>
      <c r="R65" s="132">
        <v>10000</v>
      </c>
      <c r="S65" s="133">
        <v>99.97477348866218</v>
      </c>
      <c r="T65" s="128">
        <v>0</v>
      </c>
      <c r="U65" s="134">
        <f t="shared" si="30"/>
        <v>238383125.00000003</v>
      </c>
      <c r="V65" s="135">
        <v>0.0307</v>
      </c>
      <c r="W65" s="135">
        <v>0.0307</v>
      </c>
      <c r="X65" s="128" t="s">
        <v>296</v>
      </c>
      <c r="Y65" s="53"/>
    </row>
    <row r="66" spans="1:25" ht="21">
      <c r="A66" s="128">
        <f t="shared" si="27"/>
        <v>63</v>
      </c>
      <c r="B66" s="128" t="s">
        <v>330</v>
      </c>
      <c r="C66" s="128" t="s">
        <v>331</v>
      </c>
      <c r="D66" s="128" t="s">
        <v>296</v>
      </c>
      <c r="E66" s="128"/>
      <c r="F66" s="128"/>
      <c r="G66" s="128" t="s">
        <v>297</v>
      </c>
      <c r="H66" s="128" t="s">
        <v>298</v>
      </c>
      <c r="I66" s="128" t="s">
        <v>299</v>
      </c>
      <c r="J66" s="128" t="s">
        <v>304</v>
      </c>
      <c r="K66" s="128" t="s">
        <v>301</v>
      </c>
      <c r="L66" s="129">
        <v>44179</v>
      </c>
      <c r="M66" s="130">
        <f t="shared" si="28"/>
        <v>3</v>
      </c>
      <c r="N66" s="129">
        <f t="shared" si="29"/>
        <v>44179</v>
      </c>
      <c r="O66" s="129">
        <v>44176</v>
      </c>
      <c r="P66" s="129">
        <v>44176</v>
      </c>
      <c r="Q66" s="131">
        <v>13273.05822953915</v>
      </c>
      <c r="R66" s="132">
        <v>10000</v>
      </c>
      <c r="S66" s="133">
        <v>99.97477348866218</v>
      </c>
      <c r="T66" s="128">
        <v>0</v>
      </c>
      <c r="U66" s="134">
        <f t="shared" si="30"/>
        <v>132697099</v>
      </c>
      <c r="V66" s="135">
        <v>0.0307</v>
      </c>
      <c r="W66" s="135">
        <v>0.0307</v>
      </c>
      <c r="X66" s="128" t="s">
        <v>296</v>
      </c>
      <c r="Y66" s="53"/>
    </row>
    <row r="67" spans="1:25" ht="21">
      <c r="A67" s="128">
        <f t="shared" si="27"/>
        <v>64</v>
      </c>
      <c r="B67" s="128" t="s">
        <v>330</v>
      </c>
      <c r="C67" s="128" t="s">
        <v>331</v>
      </c>
      <c r="D67" s="128" t="s">
        <v>296</v>
      </c>
      <c r="E67" s="128"/>
      <c r="F67" s="128"/>
      <c r="G67" s="128" t="s">
        <v>297</v>
      </c>
      <c r="H67" s="128" t="s">
        <v>298</v>
      </c>
      <c r="I67" s="128" t="s">
        <v>299</v>
      </c>
      <c r="J67" s="128" t="s">
        <v>305</v>
      </c>
      <c r="K67" s="128" t="s">
        <v>301</v>
      </c>
      <c r="L67" s="129">
        <v>44179</v>
      </c>
      <c r="M67" s="130">
        <f t="shared" si="28"/>
        <v>3</v>
      </c>
      <c r="N67" s="129">
        <f t="shared" si="29"/>
        <v>44179</v>
      </c>
      <c r="O67" s="129">
        <v>44176</v>
      </c>
      <c r="P67" s="129">
        <v>44176</v>
      </c>
      <c r="Q67" s="131">
        <v>1896.5673377744931</v>
      </c>
      <c r="R67" s="132">
        <v>10000</v>
      </c>
      <c r="S67" s="133">
        <v>99.97477348866218</v>
      </c>
      <c r="T67" s="128">
        <v>0</v>
      </c>
      <c r="U67" s="134">
        <f t="shared" si="30"/>
        <v>18960889</v>
      </c>
      <c r="V67" s="135">
        <v>0.0307</v>
      </c>
      <c r="W67" s="135">
        <v>0.0307</v>
      </c>
      <c r="X67" s="128" t="s">
        <v>296</v>
      </c>
      <c r="Y67" s="53"/>
    </row>
    <row r="68" spans="1:25" ht="21">
      <c r="A68" s="128">
        <f t="shared" si="27"/>
        <v>65</v>
      </c>
      <c r="B68" s="128" t="s">
        <v>330</v>
      </c>
      <c r="C68" s="128" t="s">
        <v>331</v>
      </c>
      <c r="D68" s="128" t="s">
        <v>296</v>
      </c>
      <c r="E68" s="128"/>
      <c r="F68" s="128"/>
      <c r="G68" s="128" t="s">
        <v>297</v>
      </c>
      <c r="H68" s="128" t="s">
        <v>298</v>
      </c>
      <c r="I68" s="128" t="s">
        <v>299</v>
      </c>
      <c r="J68" s="128" t="s">
        <v>306</v>
      </c>
      <c r="K68" s="128" t="s">
        <v>301</v>
      </c>
      <c r="L68" s="129">
        <v>44179</v>
      </c>
      <c r="M68" s="130">
        <f t="shared" si="28"/>
        <v>3</v>
      </c>
      <c r="N68" s="129">
        <f t="shared" si="29"/>
        <v>44179</v>
      </c>
      <c r="O68" s="129">
        <v>44176</v>
      </c>
      <c r="P68" s="129">
        <v>44176</v>
      </c>
      <c r="Q68" s="131">
        <v>53729.2693202168</v>
      </c>
      <c r="R68" s="132">
        <v>10000</v>
      </c>
      <c r="S68" s="133">
        <v>99.97477348866215</v>
      </c>
      <c r="T68" s="128">
        <v>0</v>
      </c>
      <c r="U68" s="134">
        <f t="shared" si="30"/>
        <v>537157152.9999999</v>
      </c>
      <c r="V68" s="135">
        <v>0.0307</v>
      </c>
      <c r="W68" s="135">
        <v>0.0307</v>
      </c>
      <c r="X68" s="128" t="s">
        <v>296</v>
      </c>
      <c r="Y68" s="53"/>
    </row>
    <row r="69" spans="1:25" ht="21">
      <c r="A69" s="128">
        <f t="shared" si="27"/>
        <v>66</v>
      </c>
      <c r="B69" s="128" t="s">
        <v>330</v>
      </c>
      <c r="C69" s="128" t="s">
        <v>331</v>
      </c>
      <c r="D69" s="128" t="s">
        <v>296</v>
      </c>
      <c r="E69" s="128"/>
      <c r="F69" s="128"/>
      <c r="G69" s="128" t="s">
        <v>297</v>
      </c>
      <c r="H69" s="128" t="s">
        <v>298</v>
      </c>
      <c r="I69" s="128" t="s">
        <v>299</v>
      </c>
      <c r="J69" s="128" t="s">
        <v>307</v>
      </c>
      <c r="K69" s="128" t="s">
        <v>301</v>
      </c>
      <c r="L69" s="129">
        <v>44179</v>
      </c>
      <c r="M69" s="130">
        <f t="shared" si="28"/>
        <v>3</v>
      </c>
      <c r="N69" s="129">
        <f t="shared" si="29"/>
        <v>44179</v>
      </c>
      <c r="O69" s="129">
        <v>44176</v>
      </c>
      <c r="P69" s="129">
        <v>44176</v>
      </c>
      <c r="Q69" s="131">
        <v>25545.978566179372</v>
      </c>
      <c r="R69" s="132">
        <v>10000</v>
      </c>
      <c r="S69" s="133">
        <v>99.97477348866218</v>
      </c>
      <c r="T69" s="128">
        <v>0</v>
      </c>
      <c r="U69" s="134">
        <f t="shared" si="30"/>
        <v>255395342.07000014</v>
      </c>
      <c r="V69" s="135">
        <v>0.0307</v>
      </c>
      <c r="W69" s="135">
        <v>0.0307</v>
      </c>
      <c r="X69" s="128" t="s">
        <v>296</v>
      </c>
      <c r="Y69" s="53"/>
    </row>
    <row r="70" spans="1:25" ht="21">
      <c r="A70" s="128">
        <f t="shared" si="27"/>
        <v>67</v>
      </c>
      <c r="B70" s="128" t="s">
        <v>330</v>
      </c>
      <c r="C70" s="128" t="s">
        <v>331</v>
      </c>
      <c r="D70" s="128" t="s">
        <v>296</v>
      </c>
      <c r="E70" s="128"/>
      <c r="F70" s="128"/>
      <c r="G70" s="128" t="s">
        <v>297</v>
      </c>
      <c r="H70" s="128" t="s">
        <v>298</v>
      </c>
      <c r="I70" s="128" t="s">
        <v>299</v>
      </c>
      <c r="J70" s="128" t="s">
        <v>300</v>
      </c>
      <c r="K70" s="128" t="s">
        <v>301</v>
      </c>
      <c r="L70" s="129">
        <v>44179</v>
      </c>
      <c r="M70" s="130">
        <f>L70-O70</f>
        <v>3</v>
      </c>
      <c r="N70" s="129">
        <f>L70</f>
        <v>44179</v>
      </c>
      <c r="O70" s="129">
        <v>44176</v>
      </c>
      <c r="P70" s="129">
        <v>44176</v>
      </c>
      <c r="Q70" s="131">
        <v>90000.00000038906</v>
      </c>
      <c r="R70" s="132">
        <v>10000</v>
      </c>
      <c r="S70" s="133">
        <v>99.97493778956783</v>
      </c>
      <c r="T70" s="128">
        <v>0</v>
      </c>
      <c r="U70" s="134">
        <f>(Q70*R70*S70/100)+T70</f>
        <v>899774440.1100001</v>
      </c>
      <c r="V70" s="135">
        <v>0.0305</v>
      </c>
      <c r="W70" s="135">
        <v>0.0305</v>
      </c>
      <c r="X70" s="128" t="s">
        <v>296</v>
      </c>
      <c r="Y70" s="53"/>
    </row>
    <row r="71" spans="1:25" ht="21">
      <c r="A71" s="128">
        <f t="shared" si="27"/>
        <v>68</v>
      </c>
      <c r="B71" s="128" t="s">
        <v>332</v>
      </c>
      <c r="C71" s="128" t="s">
        <v>333</v>
      </c>
      <c r="D71" s="128" t="s">
        <v>296</v>
      </c>
      <c r="E71" s="128"/>
      <c r="F71" s="128"/>
      <c r="G71" s="128" t="s">
        <v>297</v>
      </c>
      <c r="H71" s="128" t="s">
        <v>298</v>
      </c>
      <c r="I71" s="128" t="s">
        <v>299</v>
      </c>
      <c r="J71" s="128" t="s">
        <v>300</v>
      </c>
      <c r="K71" s="128" t="s">
        <v>301</v>
      </c>
      <c r="L71" s="129">
        <v>44180</v>
      </c>
      <c r="M71" s="130">
        <f>L71-O71</f>
        <v>1</v>
      </c>
      <c r="N71" s="129">
        <f>L71</f>
        <v>44180</v>
      </c>
      <c r="O71" s="129">
        <v>44179</v>
      </c>
      <c r="P71" s="129">
        <v>44179</v>
      </c>
      <c r="Q71" s="131">
        <v>171908.75323186064</v>
      </c>
      <c r="R71" s="132">
        <v>10000</v>
      </c>
      <c r="S71" s="133">
        <v>99.9916993192072</v>
      </c>
      <c r="T71" s="128">
        <v>0</v>
      </c>
      <c r="U71" s="134">
        <f>(Q71*R71*S71/100)+T71</f>
        <v>1718944836.3499997</v>
      </c>
      <c r="V71" s="135">
        <v>0.0303</v>
      </c>
      <c r="W71" s="135">
        <v>0.0303</v>
      </c>
      <c r="X71" s="128" t="s">
        <v>296</v>
      </c>
      <c r="Y71" s="53"/>
    </row>
    <row r="72" spans="1:25" ht="21">
      <c r="A72" s="128">
        <f t="shared" si="27"/>
        <v>69</v>
      </c>
      <c r="B72" s="128" t="s">
        <v>332</v>
      </c>
      <c r="C72" s="128" t="s">
        <v>333</v>
      </c>
      <c r="D72" s="128" t="s">
        <v>296</v>
      </c>
      <c r="E72" s="128"/>
      <c r="F72" s="128"/>
      <c r="G72" s="128" t="s">
        <v>297</v>
      </c>
      <c r="H72" s="128" t="s">
        <v>298</v>
      </c>
      <c r="I72" s="128" t="s">
        <v>299</v>
      </c>
      <c r="J72" s="128" t="s">
        <v>302</v>
      </c>
      <c r="K72" s="128" t="s">
        <v>301</v>
      </c>
      <c r="L72" s="129">
        <v>44180</v>
      </c>
      <c r="M72" s="130">
        <f aca="true" t="shared" si="31" ref="M72:M77">L72-O72</f>
        <v>1</v>
      </c>
      <c r="N72" s="129">
        <f aca="true" t="shared" si="32" ref="N72:N77">L72</f>
        <v>44180</v>
      </c>
      <c r="O72" s="129">
        <v>44179</v>
      </c>
      <c r="P72" s="129">
        <v>44179</v>
      </c>
      <c r="Q72" s="131">
        <v>98091.24676727985</v>
      </c>
      <c r="R72" s="132">
        <v>10000</v>
      </c>
      <c r="S72" s="133">
        <v>99.9916993192072</v>
      </c>
      <c r="T72" s="128">
        <v>0</v>
      </c>
      <c r="U72" s="134">
        <f aca="true" t="shared" si="33" ref="U72:U77">(Q72*R72*S72/100)+T72</f>
        <v>980831045.2600001</v>
      </c>
      <c r="V72" s="135">
        <v>0.0303</v>
      </c>
      <c r="W72" s="135">
        <v>0.0303</v>
      </c>
      <c r="X72" s="133" t="s">
        <v>296</v>
      </c>
      <c r="Y72" s="53"/>
    </row>
    <row r="73" spans="1:25" ht="21">
      <c r="A73" s="128">
        <f t="shared" si="27"/>
        <v>70</v>
      </c>
      <c r="B73" s="128" t="s">
        <v>332</v>
      </c>
      <c r="C73" s="128" t="s">
        <v>333</v>
      </c>
      <c r="D73" s="128" t="s">
        <v>296</v>
      </c>
      <c r="E73" s="128"/>
      <c r="F73" s="128"/>
      <c r="G73" s="128" t="s">
        <v>297</v>
      </c>
      <c r="H73" s="128" t="s">
        <v>298</v>
      </c>
      <c r="I73" s="128" t="s">
        <v>299</v>
      </c>
      <c r="J73" s="128" t="s">
        <v>303</v>
      </c>
      <c r="K73" s="128" t="s">
        <v>301</v>
      </c>
      <c r="L73" s="129">
        <v>44180</v>
      </c>
      <c r="M73" s="130">
        <f t="shared" si="31"/>
        <v>1</v>
      </c>
      <c r="N73" s="129">
        <f t="shared" si="32"/>
        <v>44180</v>
      </c>
      <c r="O73" s="129">
        <v>44179</v>
      </c>
      <c r="P73" s="129">
        <v>44179</v>
      </c>
      <c r="Q73" s="131">
        <v>23888.9795164</v>
      </c>
      <c r="R73" s="132">
        <v>10000</v>
      </c>
      <c r="S73" s="133">
        <v>99.99178149741118</v>
      </c>
      <c r="T73" s="128">
        <v>0</v>
      </c>
      <c r="U73" s="134">
        <f t="shared" si="33"/>
        <v>238870162</v>
      </c>
      <c r="V73" s="135">
        <v>0.03</v>
      </c>
      <c r="W73" s="135">
        <v>0.03</v>
      </c>
      <c r="X73" s="128" t="s">
        <v>296</v>
      </c>
      <c r="Y73" s="53"/>
    </row>
    <row r="74" spans="1:25" ht="21">
      <c r="A74" s="128">
        <f t="shared" si="27"/>
        <v>71</v>
      </c>
      <c r="B74" s="128" t="s">
        <v>332</v>
      </c>
      <c r="C74" s="128" t="s">
        <v>333</v>
      </c>
      <c r="D74" s="128" t="s">
        <v>296</v>
      </c>
      <c r="E74" s="128"/>
      <c r="F74" s="128"/>
      <c r="G74" s="128" t="s">
        <v>297</v>
      </c>
      <c r="H74" s="128" t="s">
        <v>298</v>
      </c>
      <c r="I74" s="128" t="s">
        <v>299</v>
      </c>
      <c r="J74" s="128" t="s">
        <v>304</v>
      </c>
      <c r="K74" s="128" t="s">
        <v>301</v>
      </c>
      <c r="L74" s="129">
        <v>44180</v>
      </c>
      <c r="M74" s="130">
        <f t="shared" si="31"/>
        <v>1</v>
      </c>
      <c r="N74" s="129">
        <f t="shared" si="32"/>
        <v>44180</v>
      </c>
      <c r="O74" s="129">
        <v>44179</v>
      </c>
      <c r="P74" s="129">
        <v>44179</v>
      </c>
      <c r="Q74" s="131">
        <v>15359.525122969862</v>
      </c>
      <c r="R74" s="132">
        <v>10000</v>
      </c>
      <c r="S74" s="133">
        <v>99.99178149741118</v>
      </c>
      <c r="T74" s="128">
        <v>0</v>
      </c>
      <c r="U74" s="134">
        <f t="shared" si="33"/>
        <v>153582628.00000003</v>
      </c>
      <c r="V74" s="135">
        <v>0.03</v>
      </c>
      <c r="W74" s="135">
        <v>0.03</v>
      </c>
      <c r="X74" s="128" t="s">
        <v>296</v>
      </c>
      <c r="Y74" s="53"/>
    </row>
    <row r="75" spans="1:25" ht="21">
      <c r="A75" s="128">
        <f t="shared" si="27"/>
        <v>72</v>
      </c>
      <c r="B75" s="128" t="s">
        <v>332</v>
      </c>
      <c r="C75" s="128" t="s">
        <v>333</v>
      </c>
      <c r="D75" s="128" t="s">
        <v>296</v>
      </c>
      <c r="E75" s="128"/>
      <c r="F75" s="128"/>
      <c r="G75" s="128" t="s">
        <v>297</v>
      </c>
      <c r="H75" s="128" t="s">
        <v>298</v>
      </c>
      <c r="I75" s="128" t="s">
        <v>299</v>
      </c>
      <c r="J75" s="128" t="s">
        <v>305</v>
      </c>
      <c r="K75" s="128" t="s">
        <v>301</v>
      </c>
      <c r="L75" s="129">
        <v>44180</v>
      </c>
      <c r="M75" s="130">
        <f t="shared" si="31"/>
        <v>1</v>
      </c>
      <c r="N75" s="129">
        <f t="shared" si="32"/>
        <v>44180</v>
      </c>
      <c r="O75" s="129">
        <v>44179</v>
      </c>
      <c r="P75" s="129">
        <v>44179</v>
      </c>
      <c r="Q75" s="131">
        <v>60692.88654645206</v>
      </c>
      <c r="R75" s="132">
        <v>10000</v>
      </c>
      <c r="S75" s="133">
        <v>99.99178149741118</v>
      </c>
      <c r="T75" s="128">
        <v>0</v>
      </c>
      <c r="U75" s="134">
        <f t="shared" si="33"/>
        <v>606878985.0000001</v>
      </c>
      <c r="V75" s="135">
        <v>0.03</v>
      </c>
      <c r="W75" s="135">
        <v>0.03</v>
      </c>
      <c r="X75" s="128" t="s">
        <v>296</v>
      </c>
      <c r="Y75" s="53"/>
    </row>
    <row r="76" spans="1:25" ht="21">
      <c r="A76" s="128">
        <f t="shared" si="27"/>
        <v>73</v>
      </c>
      <c r="B76" s="128" t="s">
        <v>332</v>
      </c>
      <c r="C76" s="128" t="s">
        <v>333</v>
      </c>
      <c r="D76" s="128" t="s">
        <v>296</v>
      </c>
      <c r="E76" s="128"/>
      <c r="F76" s="128"/>
      <c r="G76" s="128" t="s">
        <v>297</v>
      </c>
      <c r="H76" s="128" t="s">
        <v>298</v>
      </c>
      <c r="I76" s="128" t="s">
        <v>299</v>
      </c>
      <c r="J76" s="128" t="s">
        <v>306</v>
      </c>
      <c r="K76" s="128" t="s">
        <v>301</v>
      </c>
      <c r="L76" s="129">
        <v>44180</v>
      </c>
      <c r="M76" s="130">
        <f t="shared" si="31"/>
        <v>1</v>
      </c>
      <c r="N76" s="129">
        <f t="shared" si="32"/>
        <v>44180</v>
      </c>
      <c r="O76" s="129">
        <v>44179</v>
      </c>
      <c r="P76" s="129">
        <v>44179</v>
      </c>
      <c r="Q76" s="131">
        <v>82574.88901939178</v>
      </c>
      <c r="R76" s="132">
        <v>10000</v>
      </c>
      <c r="S76" s="133">
        <v>99.99178149741118</v>
      </c>
      <c r="T76" s="128">
        <v>0</v>
      </c>
      <c r="U76" s="134">
        <f t="shared" si="33"/>
        <v>825681026</v>
      </c>
      <c r="V76" s="135">
        <v>0.03</v>
      </c>
      <c r="W76" s="135">
        <v>0.03</v>
      </c>
      <c r="X76" s="128" t="s">
        <v>296</v>
      </c>
      <c r="Y76" s="53"/>
    </row>
    <row r="77" spans="1:25" ht="21">
      <c r="A77" s="128">
        <f t="shared" si="27"/>
        <v>74</v>
      </c>
      <c r="B77" s="128" t="s">
        <v>332</v>
      </c>
      <c r="C77" s="128" t="s">
        <v>333</v>
      </c>
      <c r="D77" s="128" t="s">
        <v>296</v>
      </c>
      <c r="E77" s="128"/>
      <c r="F77" s="128"/>
      <c r="G77" s="128" t="s">
        <v>297</v>
      </c>
      <c r="H77" s="128" t="s">
        <v>298</v>
      </c>
      <c r="I77" s="128" t="s">
        <v>299</v>
      </c>
      <c r="J77" s="128" t="s">
        <v>307</v>
      </c>
      <c r="K77" s="128" t="s">
        <v>301</v>
      </c>
      <c r="L77" s="129">
        <v>44180</v>
      </c>
      <c r="M77" s="130">
        <f t="shared" si="31"/>
        <v>1</v>
      </c>
      <c r="N77" s="129">
        <f t="shared" si="32"/>
        <v>44180</v>
      </c>
      <c r="O77" s="129">
        <v>44179</v>
      </c>
      <c r="P77" s="129">
        <v>44179</v>
      </c>
      <c r="Q77" s="131">
        <v>52452.79123400548</v>
      </c>
      <c r="R77" s="132">
        <v>10000</v>
      </c>
      <c r="S77" s="133">
        <v>99.99178149741115</v>
      </c>
      <c r="T77" s="128">
        <v>0</v>
      </c>
      <c r="U77" s="134">
        <f t="shared" si="33"/>
        <v>524484803.99999994</v>
      </c>
      <c r="V77" s="135">
        <v>0.03</v>
      </c>
      <c r="W77" s="135">
        <v>0.03</v>
      </c>
      <c r="X77" s="128" t="s">
        <v>296</v>
      </c>
      <c r="Y77" s="53"/>
    </row>
    <row r="78" spans="1:25" ht="21">
      <c r="A78" s="128">
        <f t="shared" si="27"/>
        <v>75</v>
      </c>
      <c r="B78" s="128" t="s">
        <v>332</v>
      </c>
      <c r="C78" s="128" t="s">
        <v>333</v>
      </c>
      <c r="D78" s="128" t="s">
        <v>296</v>
      </c>
      <c r="E78" s="128"/>
      <c r="F78" s="128"/>
      <c r="G78" s="128" t="s">
        <v>297</v>
      </c>
      <c r="H78" s="128" t="s">
        <v>298</v>
      </c>
      <c r="I78" s="128" t="s">
        <v>299</v>
      </c>
      <c r="J78" s="128" t="s">
        <v>302</v>
      </c>
      <c r="K78" s="128" t="s">
        <v>301</v>
      </c>
      <c r="L78" s="129">
        <v>44180</v>
      </c>
      <c r="M78" s="130">
        <f>L78-O78</f>
        <v>1</v>
      </c>
      <c r="N78" s="129">
        <f>L78</f>
        <v>44180</v>
      </c>
      <c r="O78" s="129">
        <v>44179</v>
      </c>
      <c r="P78" s="129">
        <v>44179</v>
      </c>
      <c r="Q78" s="131">
        <v>17030.92856130469</v>
      </c>
      <c r="R78" s="132">
        <v>10000</v>
      </c>
      <c r="S78" s="133">
        <v>99.99178149741118</v>
      </c>
      <c r="T78" s="128">
        <v>0</v>
      </c>
      <c r="U78" s="134">
        <f>(Q78*R78*S78/100)+T78</f>
        <v>170295288.73999977</v>
      </c>
      <c r="V78" s="135">
        <v>0.03</v>
      </c>
      <c r="W78" s="135">
        <v>0.03</v>
      </c>
      <c r="X78" s="128" t="s">
        <v>296</v>
      </c>
      <c r="Y78" s="53"/>
    </row>
    <row r="79" spans="1:25" ht="21">
      <c r="A79" s="128">
        <f t="shared" si="27"/>
        <v>76</v>
      </c>
      <c r="B79" s="128" t="s">
        <v>334</v>
      </c>
      <c r="C79" s="128" t="s">
        <v>335</v>
      </c>
      <c r="D79" s="128" t="s">
        <v>296</v>
      </c>
      <c r="E79" s="128"/>
      <c r="F79" s="128"/>
      <c r="G79" s="128" t="s">
        <v>297</v>
      </c>
      <c r="H79" s="128" t="s">
        <v>298</v>
      </c>
      <c r="I79" s="128" t="s">
        <v>299</v>
      </c>
      <c r="J79" s="128" t="s">
        <v>300</v>
      </c>
      <c r="K79" s="128" t="s">
        <v>301</v>
      </c>
      <c r="L79" s="129">
        <v>44181</v>
      </c>
      <c r="M79" s="130">
        <f>L79-O79</f>
        <v>1</v>
      </c>
      <c r="N79" s="129">
        <f>L79</f>
        <v>44181</v>
      </c>
      <c r="O79" s="129">
        <v>44180</v>
      </c>
      <c r="P79" s="129">
        <v>44180</v>
      </c>
      <c r="Q79" s="131">
        <v>97959.28358940047</v>
      </c>
      <c r="R79" s="132">
        <v>10000</v>
      </c>
      <c r="S79" s="133">
        <v>99.99153496320449</v>
      </c>
      <c r="T79" s="128">
        <v>0</v>
      </c>
      <c r="U79" s="134">
        <f>(Q79*R79*S79/100)+T79</f>
        <v>979509913</v>
      </c>
      <c r="V79" s="135">
        <v>0.0309</v>
      </c>
      <c r="W79" s="135">
        <v>0.0309</v>
      </c>
      <c r="X79" s="128" t="s">
        <v>296</v>
      </c>
      <c r="Y79" s="53"/>
    </row>
    <row r="80" spans="1:25" ht="21">
      <c r="A80" s="128">
        <f t="shared" si="27"/>
        <v>77</v>
      </c>
      <c r="B80" s="128" t="s">
        <v>334</v>
      </c>
      <c r="C80" s="128" t="s">
        <v>335</v>
      </c>
      <c r="D80" s="128" t="s">
        <v>296</v>
      </c>
      <c r="E80" s="128"/>
      <c r="F80" s="128"/>
      <c r="G80" s="128" t="s">
        <v>297</v>
      </c>
      <c r="H80" s="128" t="s">
        <v>298</v>
      </c>
      <c r="I80" s="128" t="s">
        <v>299</v>
      </c>
      <c r="J80" s="128" t="s">
        <v>302</v>
      </c>
      <c r="K80" s="128" t="s">
        <v>301</v>
      </c>
      <c r="L80" s="129">
        <v>44181</v>
      </c>
      <c r="M80" s="130">
        <f aca="true" t="shared" si="34" ref="M80:M85">L80-O80</f>
        <v>1</v>
      </c>
      <c r="N80" s="129">
        <f aca="true" t="shared" si="35" ref="N80:N85">L80</f>
        <v>44181</v>
      </c>
      <c r="O80" s="129">
        <v>44180</v>
      </c>
      <c r="P80" s="129">
        <v>44180</v>
      </c>
      <c r="Q80" s="131">
        <v>115105.55922794233</v>
      </c>
      <c r="R80" s="132">
        <v>10000</v>
      </c>
      <c r="S80" s="133">
        <v>99.99153496320449</v>
      </c>
      <c r="T80" s="128">
        <v>0</v>
      </c>
      <c r="U80" s="134">
        <f aca="true" t="shared" si="36" ref="U80:U85">(Q80*R80*S80/100)+T80</f>
        <v>1150958155</v>
      </c>
      <c r="V80" s="135">
        <v>0.0309</v>
      </c>
      <c r="W80" s="135">
        <v>0.0309</v>
      </c>
      <c r="X80" s="133" t="s">
        <v>296</v>
      </c>
      <c r="Y80" s="53"/>
    </row>
    <row r="81" spans="1:25" ht="21">
      <c r="A81" s="128">
        <f t="shared" si="27"/>
        <v>78</v>
      </c>
      <c r="B81" s="128" t="s">
        <v>334</v>
      </c>
      <c r="C81" s="128" t="s">
        <v>335</v>
      </c>
      <c r="D81" s="128" t="s">
        <v>296</v>
      </c>
      <c r="E81" s="128"/>
      <c r="F81" s="128"/>
      <c r="G81" s="128" t="s">
        <v>297</v>
      </c>
      <c r="H81" s="128" t="s">
        <v>298</v>
      </c>
      <c r="I81" s="128" t="s">
        <v>299</v>
      </c>
      <c r="J81" s="128" t="s">
        <v>303</v>
      </c>
      <c r="K81" s="128" t="s">
        <v>301</v>
      </c>
      <c r="L81" s="129">
        <v>44181</v>
      </c>
      <c r="M81" s="130">
        <f t="shared" si="34"/>
        <v>1</v>
      </c>
      <c r="N81" s="129">
        <f t="shared" si="35"/>
        <v>44181</v>
      </c>
      <c r="O81" s="129">
        <v>44180</v>
      </c>
      <c r="P81" s="129">
        <v>44180</v>
      </c>
      <c r="Q81" s="131">
        <v>23885.53151903189</v>
      </c>
      <c r="R81" s="132">
        <v>10000</v>
      </c>
      <c r="S81" s="133">
        <v>99.99153496320449</v>
      </c>
      <c r="T81" s="128">
        <v>0</v>
      </c>
      <c r="U81" s="134">
        <f t="shared" si="36"/>
        <v>238835096</v>
      </c>
      <c r="V81" s="135">
        <v>0.0309</v>
      </c>
      <c r="W81" s="135">
        <v>0.0309</v>
      </c>
      <c r="X81" s="128" t="s">
        <v>296</v>
      </c>
      <c r="Y81" s="53"/>
    </row>
    <row r="82" spans="1:25" ht="21">
      <c r="A82" s="128">
        <f t="shared" si="27"/>
        <v>79</v>
      </c>
      <c r="B82" s="128" t="s">
        <v>334</v>
      </c>
      <c r="C82" s="128" t="s">
        <v>335</v>
      </c>
      <c r="D82" s="128" t="s">
        <v>296</v>
      </c>
      <c r="E82" s="128"/>
      <c r="F82" s="128"/>
      <c r="G82" s="128" t="s">
        <v>297</v>
      </c>
      <c r="H82" s="128" t="s">
        <v>298</v>
      </c>
      <c r="I82" s="128" t="s">
        <v>299</v>
      </c>
      <c r="J82" s="128" t="s">
        <v>304</v>
      </c>
      <c r="K82" s="128" t="s">
        <v>301</v>
      </c>
      <c r="L82" s="129">
        <v>44181</v>
      </c>
      <c r="M82" s="130">
        <f t="shared" si="34"/>
        <v>1</v>
      </c>
      <c r="N82" s="129">
        <f t="shared" si="35"/>
        <v>44181</v>
      </c>
      <c r="O82" s="129">
        <v>44180</v>
      </c>
      <c r="P82" s="129">
        <v>44180</v>
      </c>
      <c r="Q82" s="131">
        <v>15357.308201790083</v>
      </c>
      <c r="R82" s="132">
        <v>10000</v>
      </c>
      <c r="S82" s="133">
        <v>99.99153496320449</v>
      </c>
      <c r="T82" s="128">
        <v>0</v>
      </c>
      <c r="U82" s="134">
        <f t="shared" si="36"/>
        <v>153560082</v>
      </c>
      <c r="V82" s="135">
        <v>0.0309</v>
      </c>
      <c r="W82" s="135">
        <v>0.0309</v>
      </c>
      <c r="X82" s="128" t="s">
        <v>296</v>
      </c>
      <c r="Y82" s="53"/>
    </row>
    <row r="83" spans="1:25" ht="21">
      <c r="A83" s="128">
        <f t="shared" si="27"/>
        <v>80</v>
      </c>
      <c r="B83" s="128" t="s">
        <v>334</v>
      </c>
      <c r="C83" s="128" t="s">
        <v>335</v>
      </c>
      <c r="D83" s="128" t="s">
        <v>296</v>
      </c>
      <c r="E83" s="128"/>
      <c r="F83" s="128"/>
      <c r="G83" s="128" t="s">
        <v>297</v>
      </c>
      <c r="H83" s="128" t="s">
        <v>298</v>
      </c>
      <c r="I83" s="128" t="s">
        <v>299</v>
      </c>
      <c r="J83" s="128" t="s">
        <v>305</v>
      </c>
      <c r="K83" s="128" t="s">
        <v>301</v>
      </c>
      <c r="L83" s="129">
        <v>44181</v>
      </c>
      <c r="M83" s="130">
        <f t="shared" si="34"/>
        <v>1</v>
      </c>
      <c r="N83" s="129">
        <f t="shared" si="35"/>
        <v>44181</v>
      </c>
      <c r="O83" s="129">
        <v>44180</v>
      </c>
      <c r="P83" s="129">
        <v>44180</v>
      </c>
      <c r="Q83" s="131">
        <v>60684.126433631645</v>
      </c>
      <c r="R83" s="132">
        <v>10000</v>
      </c>
      <c r="S83" s="133">
        <v>99.99153496320449</v>
      </c>
      <c r="T83" s="128">
        <v>0</v>
      </c>
      <c r="U83" s="134">
        <f t="shared" si="36"/>
        <v>606789895</v>
      </c>
      <c r="V83" s="135">
        <v>0.0309</v>
      </c>
      <c r="W83" s="135">
        <v>0.0309</v>
      </c>
      <c r="X83" s="128" t="s">
        <v>296</v>
      </c>
      <c r="Y83" s="53"/>
    </row>
    <row r="84" spans="1:25" ht="21">
      <c r="A84" s="128">
        <f t="shared" si="27"/>
        <v>81</v>
      </c>
      <c r="B84" s="128" t="s">
        <v>334</v>
      </c>
      <c r="C84" s="128" t="s">
        <v>335</v>
      </c>
      <c r="D84" s="128" t="s">
        <v>296</v>
      </c>
      <c r="E84" s="128"/>
      <c r="F84" s="128"/>
      <c r="G84" s="128" t="s">
        <v>297</v>
      </c>
      <c r="H84" s="128" t="s">
        <v>298</v>
      </c>
      <c r="I84" s="128" t="s">
        <v>299</v>
      </c>
      <c r="J84" s="128" t="s">
        <v>306</v>
      </c>
      <c r="K84" s="128" t="s">
        <v>301</v>
      </c>
      <c r="L84" s="129">
        <v>44181</v>
      </c>
      <c r="M84" s="130">
        <f t="shared" si="34"/>
        <v>1</v>
      </c>
      <c r="N84" s="129">
        <f t="shared" si="35"/>
        <v>44181</v>
      </c>
      <c r="O84" s="129">
        <v>44180</v>
      </c>
      <c r="P84" s="129">
        <v>44180</v>
      </c>
      <c r="Q84" s="131">
        <v>82562.97058583956</v>
      </c>
      <c r="R84" s="132">
        <v>10000</v>
      </c>
      <c r="S84" s="133">
        <v>99.99153496320449</v>
      </c>
      <c r="T84" s="128">
        <v>0</v>
      </c>
      <c r="U84" s="134">
        <f t="shared" si="36"/>
        <v>825559816</v>
      </c>
      <c r="V84" s="135">
        <v>0.0309</v>
      </c>
      <c r="W84" s="135">
        <v>0.0309</v>
      </c>
      <c r="X84" s="128" t="s">
        <v>296</v>
      </c>
      <c r="Y84" s="53"/>
    </row>
    <row r="85" spans="1:25" ht="21">
      <c r="A85" s="128">
        <f t="shared" si="27"/>
        <v>82</v>
      </c>
      <c r="B85" s="128" t="s">
        <v>334</v>
      </c>
      <c r="C85" s="128" t="s">
        <v>335</v>
      </c>
      <c r="D85" s="128" t="s">
        <v>296</v>
      </c>
      <c r="E85" s="128"/>
      <c r="F85" s="128"/>
      <c r="G85" s="128" t="s">
        <v>297</v>
      </c>
      <c r="H85" s="128" t="s">
        <v>298</v>
      </c>
      <c r="I85" s="128" t="s">
        <v>299</v>
      </c>
      <c r="J85" s="128" t="s">
        <v>307</v>
      </c>
      <c r="K85" s="128" t="s">
        <v>301</v>
      </c>
      <c r="L85" s="129">
        <v>44181</v>
      </c>
      <c r="M85" s="130">
        <f t="shared" si="34"/>
        <v>1</v>
      </c>
      <c r="N85" s="129">
        <f t="shared" si="35"/>
        <v>44181</v>
      </c>
      <c r="O85" s="129">
        <v>44180</v>
      </c>
      <c r="P85" s="129">
        <v>44180</v>
      </c>
      <c r="Q85" s="131">
        <v>52445.220443207974</v>
      </c>
      <c r="R85" s="132">
        <v>10000</v>
      </c>
      <c r="S85" s="133">
        <v>99.99153496320449</v>
      </c>
      <c r="T85" s="128">
        <v>0</v>
      </c>
      <c r="U85" s="134">
        <f t="shared" si="36"/>
        <v>524407809.3599997</v>
      </c>
      <c r="V85" s="135">
        <v>0.0309</v>
      </c>
      <c r="W85" s="135">
        <v>0.0309</v>
      </c>
      <c r="X85" s="128" t="s">
        <v>296</v>
      </c>
      <c r="Y85" s="53"/>
    </row>
  </sheetData>
  <sheetProtection/>
  <mergeCells count="1">
    <mergeCell ref="A1:X1"/>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Y88"/>
  <sheetViews>
    <sheetView zoomScalePageLayoutView="0" workbookViewId="0" topLeftCell="A1">
      <selection activeCell="A2" sqref="A2"/>
    </sheetView>
  </sheetViews>
  <sheetFormatPr defaultColWidth="9.140625" defaultRowHeight="15"/>
  <cols>
    <col min="1" max="1" width="10.28125" style="59" bestFit="1" customWidth="1"/>
    <col min="2" max="2" width="33.57421875" style="59" bestFit="1" customWidth="1"/>
    <col min="3" max="3" width="13.421875" style="59" bestFit="1" customWidth="1"/>
    <col min="4" max="4" width="22.421875" style="59" bestFit="1" customWidth="1"/>
    <col min="5" max="6" width="10.57421875" style="59" bestFit="1" customWidth="1"/>
    <col min="7" max="7" width="19.421875" style="59" bestFit="1" customWidth="1"/>
    <col min="8" max="8" width="12.57421875" style="59" bestFit="1" customWidth="1"/>
    <col min="9" max="9" width="19.57421875" style="59" bestFit="1" customWidth="1"/>
    <col min="10" max="10" width="17.28125" style="59" bestFit="1" customWidth="1"/>
    <col min="11" max="11" width="10.57421875" style="59" bestFit="1" customWidth="1"/>
    <col min="12" max="12" width="14.00390625" style="59" bestFit="1" customWidth="1"/>
    <col min="13" max="13" width="7.140625" style="59" bestFit="1" customWidth="1"/>
    <col min="14" max="16" width="14.00390625" style="59" bestFit="1" customWidth="1"/>
    <col min="17" max="17" width="12.57421875" style="59" bestFit="1" customWidth="1"/>
    <col min="18" max="18" width="15.7109375" style="59" customWidth="1"/>
    <col min="19" max="19" width="10.8515625" style="59" bestFit="1" customWidth="1"/>
    <col min="20" max="20" width="9.28125" style="59" bestFit="1" customWidth="1"/>
    <col min="21" max="21" width="15.57421875" style="53" bestFit="1" customWidth="1"/>
    <col min="22" max="22" width="9.421875" style="59" bestFit="1" customWidth="1"/>
    <col min="23" max="23" width="19.7109375" style="59" customWidth="1"/>
    <col min="24" max="24" width="22.421875" style="59" bestFit="1" customWidth="1"/>
    <col min="25" max="25" width="16.00390625" style="59" bestFit="1" customWidth="1"/>
    <col min="26" max="16384" width="9.140625" style="59" customWidth="1"/>
  </cols>
  <sheetData>
    <row r="1" spans="1:25" ht="21">
      <c r="A1" s="184" t="s">
        <v>269</v>
      </c>
      <c r="B1" s="184"/>
      <c r="C1" s="184"/>
      <c r="D1" s="184"/>
      <c r="E1" s="184"/>
      <c r="F1" s="184"/>
      <c r="G1" s="184"/>
      <c r="H1" s="184"/>
      <c r="I1" s="184"/>
      <c r="J1" s="184"/>
      <c r="K1" s="184"/>
      <c r="L1" s="184"/>
      <c r="M1" s="184"/>
      <c r="N1" s="184"/>
      <c r="O1" s="184"/>
      <c r="P1" s="184"/>
      <c r="Q1" s="184"/>
      <c r="R1" s="184"/>
      <c r="S1" s="184"/>
      <c r="T1" s="184"/>
      <c r="U1" s="184"/>
      <c r="V1" s="184"/>
      <c r="W1" s="184"/>
      <c r="X1" s="184"/>
      <c r="Y1" s="120"/>
    </row>
    <row r="2" spans="1:25" ht="120">
      <c r="A2" s="121" t="s">
        <v>270</v>
      </c>
      <c r="B2" s="121" t="s">
        <v>271</v>
      </c>
      <c r="C2" s="122" t="s">
        <v>272</v>
      </c>
      <c r="D2" s="123" t="s">
        <v>273</v>
      </c>
      <c r="E2" s="122" t="s">
        <v>274</v>
      </c>
      <c r="F2" s="121" t="s">
        <v>275</v>
      </c>
      <c r="G2" s="121" t="s">
        <v>276</v>
      </c>
      <c r="H2" s="121" t="s">
        <v>277</v>
      </c>
      <c r="I2" s="121" t="s">
        <v>278</v>
      </c>
      <c r="J2" s="123" t="s">
        <v>279</v>
      </c>
      <c r="K2" s="123" t="s">
        <v>280</v>
      </c>
      <c r="L2" s="124" t="s">
        <v>281</v>
      </c>
      <c r="M2" s="121" t="s">
        <v>282</v>
      </c>
      <c r="N2" s="124" t="s">
        <v>283</v>
      </c>
      <c r="O2" s="123" t="s">
        <v>284</v>
      </c>
      <c r="P2" s="123" t="s">
        <v>285</v>
      </c>
      <c r="Q2" s="125" t="s">
        <v>286</v>
      </c>
      <c r="R2" s="124" t="s">
        <v>287</v>
      </c>
      <c r="S2" s="124" t="s">
        <v>288</v>
      </c>
      <c r="T2" s="124" t="s">
        <v>289</v>
      </c>
      <c r="U2" s="126" t="s">
        <v>290</v>
      </c>
      <c r="V2" s="121" t="s">
        <v>291</v>
      </c>
      <c r="W2" s="124" t="s">
        <v>292</v>
      </c>
      <c r="X2" s="124" t="s">
        <v>293</v>
      </c>
      <c r="Y2" s="127"/>
    </row>
    <row r="3" spans="1:25" ht="21">
      <c r="A3" s="128">
        <v>1</v>
      </c>
      <c r="B3" s="128" t="s">
        <v>336</v>
      </c>
      <c r="C3" s="128" t="s">
        <v>337</v>
      </c>
      <c r="D3" s="128" t="s">
        <v>296</v>
      </c>
      <c r="E3" s="128"/>
      <c r="F3" s="128"/>
      <c r="G3" s="128" t="s">
        <v>297</v>
      </c>
      <c r="H3" s="128" t="s">
        <v>298</v>
      </c>
      <c r="I3" s="128" t="s">
        <v>299</v>
      </c>
      <c r="J3" s="128" t="s">
        <v>300</v>
      </c>
      <c r="K3" s="128" t="s">
        <v>301</v>
      </c>
      <c r="L3" s="129">
        <v>44182</v>
      </c>
      <c r="M3" s="130">
        <f>L3-O3</f>
        <v>1</v>
      </c>
      <c r="N3" s="129">
        <f>L3</f>
        <v>44182</v>
      </c>
      <c r="O3" s="129">
        <v>44181</v>
      </c>
      <c r="P3" s="129">
        <v>44181</v>
      </c>
      <c r="Q3" s="131">
        <v>97959.28359173844</v>
      </c>
      <c r="R3" s="132">
        <v>10000</v>
      </c>
      <c r="S3" s="133">
        <v>99.99120625281995</v>
      </c>
      <c r="T3" s="128">
        <v>0</v>
      </c>
      <c r="U3" s="134">
        <f>(Q3*R3*S3/100)+T3</f>
        <v>979506693</v>
      </c>
      <c r="V3" s="135">
        <v>0.0321</v>
      </c>
      <c r="W3" s="135">
        <v>0.0321</v>
      </c>
      <c r="X3" s="128" t="s">
        <v>296</v>
      </c>
      <c r="Y3" s="53"/>
    </row>
    <row r="4" spans="1:25" ht="21">
      <c r="A4" s="128">
        <f aca="true" t="shared" si="0" ref="A4:A9">A3+1</f>
        <v>2</v>
      </c>
      <c r="B4" s="128" t="s">
        <v>336</v>
      </c>
      <c r="C4" s="128" t="s">
        <v>337</v>
      </c>
      <c r="D4" s="128" t="s">
        <v>296</v>
      </c>
      <c r="E4" s="128"/>
      <c r="F4" s="128"/>
      <c r="G4" s="128" t="s">
        <v>297</v>
      </c>
      <c r="H4" s="128" t="s">
        <v>298</v>
      </c>
      <c r="I4" s="128" t="s">
        <v>299</v>
      </c>
      <c r="J4" s="128" t="s">
        <v>302</v>
      </c>
      <c r="K4" s="128" t="s">
        <v>301</v>
      </c>
      <c r="L4" s="129">
        <v>44182</v>
      </c>
      <c r="M4" s="130">
        <f aca="true" t="shared" si="1" ref="M4:M11">L4-O4</f>
        <v>1</v>
      </c>
      <c r="N4" s="129">
        <f aca="true" t="shared" si="2" ref="N4:N9">L4</f>
        <v>44182</v>
      </c>
      <c r="O4" s="129">
        <v>44181</v>
      </c>
      <c r="P4" s="129">
        <v>44181</v>
      </c>
      <c r="Q4" s="131">
        <v>115105.55919186551</v>
      </c>
      <c r="R4" s="132">
        <v>10000</v>
      </c>
      <c r="S4" s="133">
        <v>99.99120625281995</v>
      </c>
      <c r="T4" s="128">
        <v>0</v>
      </c>
      <c r="U4" s="134">
        <f aca="true" t="shared" si="3" ref="U4:U11">(Q4*R4*S4/100)+T4</f>
        <v>1150954371</v>
      </c>
      <c r="V4" s="135">
        <v>0.0321</v>
      </c>
      <c r="W4" s="135">
        <v>0.0321</v>
      </c>
      <c r="X4" s="133" t="s">
        <v>296</v>
      </c>
      <c r="Y4" s="53"/>
    </row>
    <row r="5" spans="1:25" ht="21">
      <c r="A5" s="128">
        <f t="shared" si="0"/>
        <v>3</v>
      </c>
      <c r="B5" s="128" t="s">
        <v>336</v>
      </c>
      <c r="C5" s="128" t="s">
        <v>337</v>
      </c>
      <c r="D5" s="128" t="s">
        <v>296</v>
      </c>
      <c r="E5" s="128"/>
      <c r="F5" s="128"/>
      <c r="G5" s="128" t="s">
        <v>297</v>
      </c>
      <c r="H5" s="128" t="s">
        <v>298</v>
      </c>
      <c r="I5" s="128" t="s">
        <v>299</v>
      </c>
      <c r="J5" s="128" t="s">
        <v>303</v>
      </c>
      <c r="K5" s="128" t="s">
        <v>301</v>
      </c>
      <c r="L5" s="129">
        <v>44182</v>
      </c>
      <c r="M5" s="130">
        <f t="shared" si="1"/>
        <v>1</v>
      </c>
      <c r="N5" s="129">
        <f t="shared" si="2"/>
        <v>44182</v>
      </c>
      <c r="O5" s="129">
        <v>44181</v>
      </c>
      <c r="P5" s="129">
        <v>44181</v>
      </c>
      <c r="Q5" s="131">
        <v>23885.531533255642</v>
      </c>
      <c r="R5" s="132">
        <v>10000</v>
      </c>
      <c r="S5" s="133">
        <v>99.99120625281995</v>
      </c>
      <c r="T5" s="128">
        <v>0</v>
      </c>
      <c r="U5" s="134">
        <f t="shared" si="3"/>
        <v>238834310.99999997</v>
      </c>
      <c r="V5" s="135">
        <v>0.0321</v>
      </c>
      <c r="W5" s="135">
        <v>0.0321</v>
      </c>
      <c r="X5" s="128" t="s">
        <v>296</v>
      </c>
      <c r="Y5" s="53"/>
    </row>
    <row r="6" spans="1:25" ht="21">
      <c r="A6" s="128">
        <f t="shared" si="0"/>
        <v>4</v>
      </c>
      <c r="B6" s="128" t="s">
        <v>336</v>
      </c>
      <c r="C6" s="128" t="s">
        <v>337</v>
      </c>
      <c r="D6" s="128" t="s">
        <v>296</v>
      </c>
      <c r="E6" s="128"/>
      <c r="F6" s="128"/>
      <c r="G6" s="128" t="s">
        <v>297</v>
      </c>
      <c r="H6" s="128" t="s">
        <v>298</v>
      </c>
      <c r="I6" s="128" t="s">
        <v>299</v>
      </c>
      <c r="J6" s="128" t="s">
        <v>304</v>
      </c>
      <c r="K6" s="128" t="s">
        <v>301</v>
      </c>
      <c r="L6" s="129">
        <v>44182</v>
      </c>
      <c r="M6" s="130">
        <f t="shared" si="1"/>
        <v>1</v>
      </c>
      <c r="N6" s="129">
        <f t="shared" si="2"/>
        <v>44182</v>
      </c>
      <c r="O6" s="129">
        <v>44181</v>
      </c>
      <c r="P6" s="129">
        <v>44181</v>
      </c>
      <c r="Q6" s="131">
        <v>15357.30818285526</v>
      </c>
      <c r="R6" s="132">
        <v>10000</v>
      </c>
      <c r="S6" s="133">
        <v>99.99120625281995</v>
      </c>
      <c r="T6" s="128">
        <v>0</v>
      </c>
      <c r="U6" s="134">
        <f t="shared" si="3"/>
        <v>153559576.99999997</v>
      </c>
      <c r="V6" s="135">
        <v>0.0321</v>
      </c>
      <c r="W6" s="135">
        <v>0.0321</v>
      </c>
      <c r="X6" s="128" t="s">
        <v>296</v>
      </c>
      <c r="Y6" s="53"/>
    </row>
    <row r="7" spans="1:25" ht="21">
      <c r="A7" s="128">
        <f t="shared" si="0"/>
        <v>5</v>
      </c>
      <c r="B7" s="128" t="s">
        <v>336</v>
      </c>
      <c r="C7" s="128" t="s">
        <v>337</v>
      </c>
      <c r="D7" s="128" t="s">
        <v>296</v>
      </c>
      <c r="E7" s="128"/>
      <c r="F7" s="128"/>
      <c r="G7" s="128" t="s">
        <v>297</v>
      </c>
      <c r="H7" s="128" t="s">
        <v>298</v>
      </c>
      <c r="I7" s="128" t="s">
        <v>299</v>
      </c>
      <c r="J7" s="128" t="s">
        <v>305</v>
      </c>
      <c r="K7" s="128" t="s">
        <v>301</v>
      </c>
      <c r="L7" s="129">
        <v>44182</v>
      </c>
      <c r="M7" s="130">
        <f t="shared" si="1"/>
        <v>1</v>
      </c>
      <c r="N7" s="129">
        <f t="shared" si="2"/>
        <v>44182</v>
      </c>
      <c r="O7" s="129">
        <v>44181</v>
      </c>
      <c r="P7" s="129">
        <v>44181</v>
      </c>
      <c r="Q7" s="131">
        <v>60684.1265086636</v>
      </c>
      <c r="R7" s="132">
        <v>10000</v>
      </c>
      <c r="S7" s="133">
        <v>99.99120625281994</v>
      </c>
      <c r="T7" s="128">
        <v>0</v>
      </c>
      <c r="U7" s="134">
        <f t="shared" si="3"/>
        <v>606787900.9999999</v>
      </c>
      <c r="V7" s="135">
        <v>0.0321</v>
      </c>
      <c r="W7" s="135">
        <v>0.0321</v>
      </c>
      <c r="X7" s="128" t="s">
        <v>296</v>
      </c>
      <c r="Y7" s="53"/>
    </row>
    <row r="8" spans="1:25" ht="21">
      <c r="A8" s="128">
        <f t="shared" si="0"/>
        <v>6</v>
      </c>
      <c r="B8" s="128" t="s">
        <v>336</v>
      </c>
      <c r="C8" s="128" t="s">
        <v>337</v>
      </c>
      <c r="D8" s="128" t="s">
        <v>296</v>
      </c>
      <c r="E8" s="128"/>
      <c r="F8" s="128"/>
      <c r="G8" s="128" t="s">
        <v>297</v>
      </c>
      <c r="H8" s="128" t="s">
        <v>298</v>
      </c>
      <c r="I8" s="128" t="s">
        <v>299</v>
      </c>
      <c r="J8" s="128" t="s">
        <v>306</v>
      </c>
      <c r="K8" s="128" t="s">
        <v>301</v>
      </c>
      <c r="L8" s="129">
        <v>44182</v>
      </c>
      <c r="M8" s="130">
        <f t="shared" si="1"/>
        <v>1</v>
      </c>
      <c r="N8" s="129">
        <f t="shared" si="2"/>
        <v>44182</v>
      </c>
      <c r="O8" s="129">
        <v>44181</v>
      </c>
      <c r="P8" s="129">
        <v>44181</v>
      </c>
      <c r="Q8" s="131">
        <v>82562.97057889705</v>
      </c>
      <c r="R8" s="132">
        <v>10000</v>
      </c>
      <c r="S8" s="133">
        <v>99.99120625281995</v>
      </c>
      <c r="T8" s="128">
        <v>0</v>
      </c>
      <c r="U8" s="134">
        <f t="shared" si="3"/>
        <v>825557102</v>
      </c>
      <c r="V8" s="135">
        <v>0.0321</v>
      </c>
      <c r="W8" s="135">
        <v>0.0321</v>
      </c>
      <c r="X8" s="128" t="s">
        <v>296</v>
      </c>
      <c r="Y8" s="53"/>
    </row>
    <row r="9" spans="1:25" ht="21">
      <c r="A9" s="128">
        <f t="shared" si="0"/>
        <v>7</v>
      </c>
      <c r="B9" s="128" t="s">
        <v>336</v>
      </c>
      <c r="C9" s="128" t="s">
        <v>337</v>
      </c>
      <c r="D9" s="128" t="s">
        <v>296</v>
      </c>
      <c r="E9" s="128"/>
      <c r="F9" s="128"/>
      <c r="G9" s="128" t="s">
        <v>297</v>
      </c>
      <c r="H9" s="128" t="s">
        <v>298</v>
      </c>
      <c r="I9" s="128" t="s">
        <v>299</v>
      </c>
      <c r="J9" s="128" t="s">
        <v>307</v>
      </c>
      <c r="K9" s="128" t="s">
        <v>301</v>
      </c>
      <c r="L9" s="129">
        <v>44182</v>
      </c>
      <c r="M9" s="130">
        <f t="shared" si="1"/>
        <v>1</v>
      </c>
      <c r="N9" s="129">
        <f t="shared" si="2"/>
        <v>44182</v>
      </c>
      <c r="O9" s="129">
        <v>44181</v>
      </c>
      <c r="P9" s="129">
        <v>44181</v>
      </c>
      <c r="Q9" s="131">
        <v>52445.220414091265</v>
      </c>
      <c r="R9" s="132">
        <v>10000</v>
      </c>
      <c r="S9" s="133">
        <v>99.99120625281995</v>
      </c>
      <c r="T9" s="128">
        <v>0</v>
      </c>
      <c r="U9" s="134">
        <f t="shared" si="3"/>
        <v>524406085.1400003</v>
      </c>
      <c r="V9" s="135">
        <v>0.0321</v>
      </c>
      <c r="W9" s="135">
        <v>0.0321</v>
      </c>
      <c r="X9" s="128" t="s">
        <v>296</v>
      </c>
      <c r="Y9" s="53"/>
    </row>
    <row r="10" spans="1:25" ht="21">
      <c r="A10" s="128">
        <v>8</v>
      </c>
      <c r="B10" s="128" t="s">
        <v>338</v>
      </c>
      <c r="C10" s="128" t="s">
        <v>122</v>
      </c>
      <c r="D10" s="128" t="s">
        <v>315</v>
      </c>
      <c r="E10" s="128" t="s">
        <v>316</v>
      </c>
      <c r="F10" s="128" t="s">
        <v>317</v>
      </c>
      <c r="G10" s="128" t="s">
        <v>297</v>
      </c>
      <c r="H10" s="128" t="s">
        <v>298</v>
      </c>
      <c r="I10" s="128" t="s">
        <v>299</v>
      </c>
      <c r="J10" s="128" t="s">
        <v>300</v>
      </c>
      <c r="K10" s="128" t="s">
        <v>301</v>
      </c>
      <c r="L10" s="129">
        <v>44312</v>
      </c>
      <c r="M10" s="130">
        <f t="shared" si="1"/>
        <v>131</v>
      </c>
      <c r="N10" s="129">
        <v>44312</v>
      </c>
      <c r="O10" s="129">
        <v>44181</v>
      </c>
      <c r="P10" s="129">
        <v>44181</v>
      </c>
      <c r="Q10" s="131">
        <v>1000</v>
      </c>
      <c r="R10" s="132">
        <v>493272.5</v>
      </c>
      <c r="S10" s="133">
        <v>100</v>
      </c>
      <c r="T10" s="128">
        <v>0</v>
      </c>
      <c r="U10" s="134">
        <f t="shared" si="3"/>
        <v>493272500</v>
      </c>
      <c r="V10" s="135">
        <v>0.038</v>
      </c>
      <c r="W10" s="135">
        <v>0.038</v>
      </c>
      <c r="X10" s="128" t="s">
        <v>315</v>
      </c>
      <c r="Y10" s="53"/>
    </row>
    <row r="11" spans="1:25" ht="21">
      <c r="A11" s="128">
        <f aca="true" t="shared" si="4" ref="A11:A33">A10+1</f>
        <v>9</v>
      </c>
      <c r="B11" s="128" t="s">
        <v>339</v>
      </c>
      <c r="C11" s="128" t="s">
        <v>120</v>
      </c>
      <c r="D11" s="128" t="s">
        <v>315</v>
      </c>
      <c r="E11" s="128" t="s">
        <v>316</v>
      </c>
      <c r="F11" s="128" t="s">
        <v>317</v>
      </c>
      <c r="G11" s="128" t="s">
        <v>297</v>
      </c>
      <c r="H11" s="128" t="s">
        <v>298</v>
      </c>
      <c r="I11" s="128" t="s">
        <v>299</v>
      </c>
      <c r="J11" s="128" t="s">
        <v>300</v>
      </c>
      <c r="K11" s="128" t="s">
        <v>301</v>
      </c>
      <c r="L11" s="129">
        <v>44312</v>
      </c>
      <c r="M11" s="130">
        <f t="shared" si="1"/>
        <v>131</v>
      </c>
      <c r="N11" s="129">
        <v>44312</v>
      </c>
      <c r="O11" s="129">
        <v>44181</v>
      </c>
      <c r="P11" s="129">
        <v>44181</v>
      </c>
      <c r="Q11" s="131">
        <v>500</v>
      </c>
      <c r="R11" s="132">
        <v>493272.5</v>
      </c>
      <c r="S11" s="133">
        <v>100</v>
      </c>
      <c r="T11" s="128">
        <v>0</v>
      </c>
      <c r="U11" s="134">
        <f t="shared" si="3"/>
        <v>246636250</v>
      </c>
      <c r="V11" s="135">
        <v>0.038</v>
      </c>
      <c r="W11" s="135">
        <v>0.038</v>
      </c>
      <c r="X11" s="128" t="s">
        <v>315</v>
      </c>
      <c r="Y11" s="53"/>
    </row>
    <row r="12" spans="1:25" ht="21">
      <c r="A12" s="128">
        <f t="shared" si="4"/>
        <v>10</v>
      </c>
      <c r="B12" s="128" t="s">
        <v>340</v>
      </c>
      <c r="C12" s="128" t="s">
        <v>341</v>
      </c>
      <c r="D12" s="128" t="s">
        <v>296</v>
      </c>
      <c r="E12" s="128"/>
      <c r="F12" s="128"/>
      <c r="G12" s="128" t="s">
        <v>297</v>
      </c>
      <c r="H12" s="128" t="s">
        <v>298</v>
      </c>
      <c r="I12" s="128" t="s">
        <v>299</v>
      </c>
      <c r="J12" s="128" t="s">
        <v>300</v>
      </c>
      <c r="K12" s="128" t="s">
        <v>301</v>
      </c>
      <c r="L12" s="129">
        <v>44183</v>
      </c>
      <c r="M12" s="130">
        <f>L12-O12</f>
        <v>1</v>
      </c>
      <c r="N12" s="129">
        <f>L12</f>
        <v>44183</v>
      </c>
      <c r="O12" s="129">
        <v>44182</v>
      </c>
      <c r="P12" s="129">
        <v>44182</v>
      </c>
      <c r="Q12" s="131">
        <v>97959.28355858597</v>
      </c>
      <c r="R12" s="132">
        <v>10000</v>
      </c>
      <c r="S12" s="133">
        <v>99.99115146796599</v>
      </c>
      <c r="T12" s="128">
        <v>0</v>
      </c>
      <c r="U12" s="134">
        <f>(Q12*R12*S12/100)+T12</f>
        <v>979506156.0000001</v>
      </c>
      <c r="V12" s="135">
        <v>0.0323</v>
      </c>
      <c r="W12" s="135">
        <v>0.0323</v>
      </c>
      <c r="X12" s="128" t="s">
        <v>296</v>
      </c>
      <c r="Y12" s="53"/>
    </row>
    <row r="13" spans="1:25" ht="21">
      <c r="A13" s="128">
        <f t="shared" si="4"/>
        <v>11</v>
      </c>
      <c r="B13" s="128" t="s">
        <v>340</v>
      </c>
      <c r="C13" s="128" t="s">
        <v>341</v>
      </c>
      <c r="D13" s="128" t="s">
        <v>296</v>
      </c>
      <c r="E13" s="128"/>
      <c r="F13" s="128"/>
      <c r="G13" s="128" t="s">
        <v>297</v>
      </c>
      <c r="H13" s="128" t="s">
        <v>298</v>
      </c>
      <c r="I13" s="128" t="s">
        <v>299</v>
      </c>
      <c r="J13" s="128" t="s">
        <v>302</v>
      </c>
      <c r="K13" s="128" t="s">
        <v>301</v>
      </c>
      <c r="L13" s="129">
        <v>44183</v>
      </c>
      <c r="M13" s="130">
        <f aca="true" t="shared" si="5" ref="M13:M18">L13-O13</f>
        <v>1</v>
      </c>
      <c r="N13" s="129">
        <f aca="true" t="shared" si="6" ref="N13:N18">L13</f>
        <v>44183</v>
      </c>
      <c r="O13" s="129">
        <v>44182</v>
      </c>
      <c r="P13" s="129">
        <v>44182</v>
      </c>
      <c r="Q13" s="131">
        <v>115105.55925228336</v>
      </c>
      <c r="R13" s="132">
        <v>10000</v>
      </c>
      <c r="S13" s="133">
        <v>99.99115146796599</v>
      </c>
      <c r="T13" s="128">
        <v>0</v>
      </c>
      <c r="U13" s="134">
        <f aca="true" t="shared" si="7" ref="U13:U18">(Q13*R13*S13/100)+T13</f>
        <v>1150953741</v>
      </c>
      <c r="V13" s="135">
        <v>0.0323</v>
      </c>
      <c r="W13" s="135">
        <v>0.0323</v>
      </c>
      <c r="X13" s="133" t="s">
        <v>296</v>
      </c>
      <c r="Y13" s="53"/>
    </row>
    <row r="14" spans="1:25" ht="21">
      <c r="A14" s="128">
        <f t="shared" si="4"/>
        <v>12</v>
      </c>
      <c r="B14" s="128" t="s">
        <v>340</v>
      </c>
      <c r="C14" s="128" t="s">
        <v>341</v>
      </c>
      <c r="D14" s="128" t="s">
        <v>296</v>
      </c>
      <c r="E14" s="128"/>
      <c r="F14" s="128"/>
      <c r="G14" s="128" t="s">
        <v>297</v>
      </c>
      <c r="H14" s="128" t="s">
        <v>298</v>
      </c>
      <c r="I14" s="128" t="s">
        <v>299</v>
      </c>
      <c r="J14" s="128" t="s">
        <v>303</v>
      </c>
      <c r="K14" s="128" t="s">
        <v>301</v>
      </c>
      <c r="L14" s="129">
        <v>44183</v>
      </c>
      <c r="M14" s="130">
        <f t="shared" si="5"/>
        <v>1</v>
      </c>
      <c r="N14" s="129">
        <f t="shared" si="6"/>
        <v>44183</v>
      </c>
      <c r="O14" s="129">
        <v>44182</v>
      </c>
      <c r="P14" s="129">
        <v>44182</v>
      </c>
      <c r="Q14" s="131">
        <v>23885.531518907945</v>
      </c>
      <c r="R14" s="132">
        <v>10000</v>
      </c>
      <c r="S14" s="133">
        <v>99.99115146796599</v>
      </c>
      <c r="T14" s="128">
        <v>0</v>
      </c>
      <c r="U14" s="134">
        <f t="shared" si="7"/>
        <v>238834180</v>
      </c>
      <c r="V14" s="135">
        <v>0.0323</v>
      </c>
      <c r="W14" s="135">
        <v>0.0323</v>
      </c>
      <c r="X14" s="128" t="s">
        <v>296</v>
      </c>
      <c r="Y14" s="53"/>
    </row>
    <row r="15" spans="1:25" ht="21">
      <c r="A15" s="128">
        <f t="shared" si="4"/>
        <v>13</v>
      </c>
      <c r="B15" s="128" t="s">
        <v>340</v>
      </c>
      <c r="C15" s="128" t="s">
        <v>341</v>
      </c>
      <c r="D15" s="128" t="s">
        <v>296</v>
      </c>
      <c r="E15" s="128"/>
      <c r="F15" s="128"/>
      <c r="G15" s="128" t="s">
        <v>297</v>
      </c>
      <c r="H15" s="128" t="s">
        <v>298</v>
      </c>
      <c r="I15" s="128" t="s">
        <v>299</v>
      </c>
      <c r="J15" s="128" t="s">
        <v>304</v>
      </c>
      <c r="K15" s="128" t="s">
        <v>301</v>
      </c>
      <c r="L15" s="129">
        <v>44183</v>
      </c>
      <c r="M15" s="130">
        <f t="shared" si="5"/>
        <v>1</v>
      </c>
      <c r="N15" s="129">
        <f t="shared" si="6"/>
        <v>44183</v>
      </c>
      <c r="O15" s="129">
        <v>44182</v>
      </c>
      <c r="P15" s="129">
        <v>44182</v>
      </c>
      <c r="Q15" s="131">
        <v>15357.308196335316</v>
      </c>
      <c r="R15" s="132">
        <v>10000</v>
      </c>
      <c r="S15" s="133">
        <v>99.99115146796598</v>
      </c>
      <c r="T15" s="128">
        <v>0</v>
      </c>
      <c r="U15" s="134">
        <f t="shared" si="7"/>
        <v>153559493</v>
      </c>
      <c r="V15" s="135">
        <v>0.0323</v>
      </c>
      <c r="W15" s="135">
        <v>0.0323</v>
      </c>
      <c r="X15" s="128" t="s">
        <v>296</v>
      </c>
      <c r="Y15" s="53"/>
    </row>
    <row r="16" spans="1:25" ht="21">
      <c r="A16" s="128">
        <f t="shared" si="4"/>
        <v>14</v>
      </c>
      <c r="B16" s="128" t="s">
        <v>340</v>
      </c>
      <c r="C16" s="128" t="s">
        <v>341</v>
      </c>
      <c r="D16" s="128" t="s">
        <v>296</v>
      </c>
      <c r="E16" s="128"/>
      <c r="F16" s="128"/>
      <c r="G16" s="128" t="s">
        <v>297</v>
      </c>
      <c r="H16" s="128" t="s">
        <v>298</v>
      </c>
      <c r="I16" s="128" t="s">
        <v>299</v>
      </c>
      <c r="J16" s="128" t="s">
        <v>305</v>
      </c>
      <c r="K16" s="128" t="s">
        <v>301</v>
      </c>
      <c r="L16" s="129">
        <v>44183</v>
      </c>
      <c r="M16" s="130">
        <f t="shared" si="5"/>
        <v>1</v>
      </c>
      <c r="N16" s="129">
        <f t="shared" si="6"/>
        <v>44183</v>
      </c>
      <c r="O16" s="129">
        <v>44182</v>
      </c>
      <c r="P16" s="129">
        <v>44182</v>
      </c>
      <c r="Q16" s="131">
        <v>60684.126454368874</v>
      </c>
      <c r="R16" s="132">
        <v>10000</v>
      </c>
      <c r="S16" s="133">
        <v>99.99115146796599</v>
      </c>
      <c r="T16" s="128">
        <v>0</v>
      </c>
      <c r="U16" s="134">
        <f t="shared" si="7"/>
        <v>606787568.0000001</v>
      </c>
      <c r="V16" s="135">
        <v>0.0323</v>
      </c>
      <c r="W16" s="135">
        <v>0.0323</v>
      </c>
      <c r="X16" s="128" t="s">
        <v>296</v>
      </c>
      <c r="Y16" s="53"/>
    </row>
    <row r="17" spans="1:25" ht="21">
      <c r="A17" s="128">
        <f t="shared" si="4"/>
        <v>15</v>
      </c>
      <c r="B17" s="128" t="s">
        <v>340</v>
      </c>
      <c r="C17" s="128" t="s">
        <v>341</v>
      </c>
      <c r="D17" s="128" t="s">
        <v>296</v>
      </c>
      <c r="E17" s="128"/>
      <c r="F17" s="128"/>
      <c r="G17" s="128" t="s">
        <v>297</v>
      </c>
      <c r="H17" s="128" t="s">
        <v>298</v>
      </c>
      <c r="I17" s="128" t="s">
        <v>299</v>
      </c>
      <c r="J17" s="128" t="s">
        <v>306</v>
      </c>
      <c r="K17" s="128" t="s">
        <v>301</v>
      </c>
      <c r="L17" s="129">
        <v>44183</v>
      </c>
      <c r="M17" s="130">
        <f t="shared" si="5"/>
        <v>1</v>
      </c>
      <c r="N17" s="129">
        <f t="shared" si="6"/>
        <v>44183</v>
      </c>
      <c r="O17" s="129">
        <v>44182</v>
      </c>
      <c r="P17" s="129">
        <v>44182</v>
      </c>
      <c r="Q17" s="131">
        <v>82562.97061090273</v>
      </c>
      <c r="R17" s="132">
        <v>10000</v>
      </c>
      <c r="S17" s="133">
        <v>99.99115146796599</v>
      </c>
      <c r="T17" s="128">
        <v>0</v>
      </c>
      <c r="U17" s="134">
        <f t="shared" si="7"/>
        <v>825556649.9999999</v>
      </c>
      <c r="V17" s="135">
        <v>0.0323</v>
      </c>
      <c r="W17" s="135">
        <v>0.0323</v>
      </c>
      <c r="X17" s="128" t="s">
        <v>296</v>
      </c>
      <c r="Y17" s="53"/>
    </row>
    <row r="18" spans="1:25" ht="21">
      <c r="A18" s="128">
        <f t="shared" si="4"/>
        <v>16</v>
      </c>
      <c r="B18" s="128" t="s">
        <v>340</v>
      </c>
      <c r="C18" s="128" t="s">
        <v>341</v>
      </c>
      <c r="D18" s="128" t="s">
        <v>296</v>
      </c>
      <c r="E18" s="128"/>
      <c r="F18" s="128"/>
      <c r="G18" s="128" t="s">
        <v>297</v>
      </c>
      <c r="H18" s="128" t="s">
        <v>298</v>
      </c>
      <c r="I18" s="128" t="s">
        <v>299</v>
      </c>
      <c r="J18" s="128" t="s">
        <v>307</v>
      </c>
      <c r="K18" s="128" t="s">
        <v>301</v>
      </c>
      <c r="L18" s="129">
        <v>44183</v>
      </c>
      <c r="M18" s="130">
        <f t="shared" si="5"/>
        <v>1</v>
      </c>
      <c r="N18" s="129">
        <f t="shared" si="6"/>
        <v>44183</v>
      </c>
      <c r="O18" s="129">
        <v>44182</v>
      </c>
      <c r="P18" s="129">
        <v>44182</v>
      </c>
      <c r="Q18" s="131">
        <v>52445.220408128145</v>
      </c>
      <c r="R18" s="132">
        <v>10000</v>
      </c>
      <c r="S18" s="133">
        <v>99.99115146796599</v>
      </c>
      <c r="T18" s="128">
        <v>0</v>
      </c>
      <c r="U18" s="134">
        <f t="shared" si="7"/>
        <v>524405797.7600002</v>
      </c>
      <c r="V18" s="135">
        <v>0.0323</v>
      </c>
      <c r="W18" s="135">
        <v>0.0323</v>
      </c>
      <c r="X18" s="128" t="s">
        <v>296</v>
      </c>
      <c r="Y18" s="53"/>
    </row>
    <row r="19" spans="1:25" ht="21">
      <c r="A19" s="128">
        <f t="shared" si="4"/>
        <v>17</v>
      </c>
      <c r="B19" s="128" t="s">
        <v>342</v>
      </c>
      <c r="C19" s="128" t="s">
        <v>343</v>
      </c>
      <c r="D19" s="128" t="s">
        <v>296</v>
      </c>
      <c r="E19" s="128"/>
      <c r="F19" s="128"/>
      <c r="G19" s="128" t="s">
        <v>297</v>
      </c>
      <c r="H19" s="128" t="s">
        <v>298</v>
      </c>
      <c r="I19" s="128" t="s">
        <v>299</v>
      </c>
      <c r="J19" s="128" t="s">
        <v>300</v>
      </c>
      <c r="K19" s="128" t="s">
        <v>301</v>
      </c>
      <c r="L19" s="129">
        <v>44186</v>
      </c>
      <c r="M19" s="130">
        <f>L19-O19</f>
        <v>3</v>
      </c>
      <c r="N19" s="129">
        <f>L19</f>
        <v>44186</v>
      </c>
      <c r="O19" s="129">
        <v>44183</v>
      </c>
      <c r="P19" s="129">
        <v>44183</v>
      </c>
      <c r="Q19" s="131">
        <v>97959.28354632702</v>
      </c>
      <c r="R19" s="132">
        <v>10000</v>
      </c>
      <c r="S19" s="133">
        <v>99.97337695276765</v>
      </c>
      <c r="T19" s="128">
        <v>0</v>
      </c>
      <c r="U19" s="134">
        <f>(Q19*R19*S19/100)+T19</f>
        <v>979332038.0000001</v>
      </c>
      <c r="V19" s="135">
        <v>0.0324</v>
      </c>
      <c r="W19" s="135">
        <v>0.0324</v>
      </c>
      <c r="X19" s="128" t="s">
        <v>296</v>
      </c>
      <c r="Y19" s="53"/>
    </row>
    <row r="20" spans="1:25" ht="21">
      <c r="A20" s="128">
        <f t="shared" si="4"/>
        <v>18</v>
      </c>
      <c r="B20" s="128" t="s">
        <v>342</v>
      </c>
      <c r="C20" s="128" t="s">
        <v>343</v>
      </c>
      <c r="D20" s="128" t="s">
        <v>296</v>
      </c>
      <c r="E20" s="128"/>
      <c r="F20" s="128"/>
      <c r="G20" s="128" t="s">
        <v>297</v>
      </c>
      <c r="H20" s="128" t="s">
        <v>298</v>
      </c>
      <c r="I20" s="128" t="s">
        <v>299</v>
      </c>
      <c r="J20" s="128" t="s">
        <v>302</v>
      </c>
      <c r="K20" s="128" t="s">
        <v>301</v>
      </c>
      <c r="L20" s="129">
        <v>44186</v>
      </c>
      <c r="M20" s="130">
        <f aca="true" t="shared" si="8" ref="M20:M25">L20-O20</f>
        <v>3</v>
      </c>
      <c r="N20" s="129">
        <f aca="true" t="shared" si="9" ref="N20:N25">L20</f>
        <v>44186</v>
      </c>
      <c r="O20" s="129">
        <v>44183</v>
      </c>
      <c r="P20" s="129">
        <v>44183</v>
      </c>
      <c r="Q20" s="131">
        <v>115105.55920739484</v>
      </c>
      <c r="R20" s="132">
        <v>10000</v>
      </c>
      <c r="S20" s="133">
        <v>99.97337695276767</v>
      </c>
      <c r="T20" s="128">
        <v>0</v>
      </c>
      <c r="U20" s="134">
        <f aca="true" t="shared" si="10" ref="U20:U25">(Q20*R20*S20/100)+T20</f>
        <v>1150749146.0000002</v>
      </c>
      <c r="V20" s="135">
        <v>0.0324</v>
      </c>
      <c r="W20" s="135">
        <v>0.0324</v>
      </c>
      <c r="X20" s="133" t="s">
        <v>296</v>
      </c>
      <c r="Y20" s="53"/>
    </row>
    <row r="21" spans="1:25" ht="21">
      <c r="A21" s="128">
        <f t="shared" si="4"/>
        <v>19</v>
      </c>
      <c r="B21" s="128" t="s">
        <v>342</v>
      </c>
      <c r="C21" s="128" t="s">
        <v>343</v>
      </c>
      <c r="D21" s="128" t="s">
        <v>296</v>
      </c>
      <c r="E21" s="128"/>
      <c r="F21" s="128"/>
      <c r="G21" s="128" t="s">
        <v>297</v>
      </c>
      <c r="H21" s="128" t="s">
        <v>298</v>
      </c>
      <c r="I21" s="128" t="s">
        <v>299</v>
      </c>
      <c r="J21" s="128" t="s">
        <v>303</v>
      </c>
      <c r="K21" s="128" t="s">
        <v>301</v>
      </c>
      <c r="L21" s="129">
        <v>44186</v>
      </c>
      <c r="M21" s="130">
        <f t="shared" si="8"/>
        <v>3</v>
      </c>
      <c r="N21" s="129">
        <f t="shared" si="9"/>
        <v>44186</v>
      </c>
      <c r="O21" s="129">
        <v>44183</v>
      </c>
      <c r="P21" s="129">
        <v>44183</v>
      </c>
      <c r="Q21" s="131">
        <v>23885.531456321314</v>
      </c>
      <c r="R21" s="132">
        <v>10000</v>
      </c>
      <c r="S21" s="133">
        <v>99.97337695276765</v>
      </c>
      <c r="T21" s="128">
        <v>0</v>
      </c>
      <c r="U21" s="134">
        <f t="shared" si="10"/>
        <v>238791724</v>
      </c>
      <c r="V21" s="135">
        <v>0.0324</v>
      </c>
      <c r="W21" s="135">
        <v>0.0324</v>
      </c>
      <c r="X21" s="128" t="s">
        <v>296</v>
      </c>
      <c r="Y21" s="53"/>
    </row>
    <row r="22" spans="1:25" ht="21">
      <c r="A22" s="128">
        <f t="shared" si="4"/>
        <v>20</v>
      </c>
      <c r="B22" s="128" t="s">
        <v>342</v>
      </c>
      <c r="C22" s="128" t="s">
        <v>343</v>
      </c>
      <c r="D22" s="128" t="s">
        <v>296</v>
      </c>
      <c r="E22" s="128"/>
      <c r="F22" s="128"/>
      <c r="G22" s="128" t="s">
        <v>297</v>
      </c>
      <c r="H22" s="128" t="s">
        <v>298</v>
      </c>
      <c r="I22" s="128" t="s">
        <v>299</v>
      </c>
      <c r="J22" s="128" t="s">
        <v>304</v>
      </c>
      <c r="K22" s="128" t="s">
        <v>301</v>
      </c>
      <c r="L22" s="129">
        <v>44186</v>
      </c>
      <c r="M22" s="130">
        <f t="shared" si="8"/>
        <v>3</v>
      </c>
      <c r="N22" s="129">
        <f t="shared" si="9"/>
        <v>44186</v>
      </c>
      <c r="O22" s="129">
        <v>44183</v>
      </c>
      <c r="P22" s="129">
        <v>44183</v>
      </c>
      <c r="Q22" s="131">
        <v>15357.308183411289</v>
      </c>
      <c r="R22" s="132">
        <v>10000</v>
      </c>
      <c r="S22" s="133">
        <v>99.97337695276764</v>
      </c>
      <c r="T22" s="128">
        <v>0</v>
      </c>
      <c r="U22" s="134">
        <f t="shared" si="10"/>
        <v>153532196</v>
      </c>
      <c r="V22" s="135">
        <v>0.0324</v>
      </c>
      <c r="W22" s="135">
        <v>0.0324</v>
      </c>
      <c r="X22" s="128" t="s">
        <v>296</v>
      </c>
      <c r="Y22" s="53"/>
    </row>
    <row r="23" spans="1:25" ht="21">
      <c r="A23" s="128">
        <f t="shared" si="4"/>
        <v>21</v>
      </c>
      <c r="B23" s="128" t="s">
        <v>342</v>
      </c>
      <c r="C23" s="128" t="s">
        <v>343</v>
      </c>
      <c r="D23" s="128" t="s">
        <v>296</v>
      </c>
      <c r="E23" s="128"/>
      <c r="F23" s="128"/>
      <c r="G23" s="128" t="s">
        <v>297</v>
      </c>
      <c r="H23" s="128" t="s">
        <v>298</v>
      </c>
      <c r="I23" s="128" t="s">
        <v>299</v>
      </c>
      <c r="J23" s="128" t="s">
        <v>305</v>
      </c>
      <c r="K23" s="128" t="s">
        <v>301</v>
      </c>
      <c r="L23" s="129">
        <v>44186</v>
      </c>
      <c r="M23" s="130">
        <f t="shared" si="8"/>
        <v>3</v>
      </c>
      <c r="N23" s="129">
        <f t="shared" si="9"/>
        <v>44186</v>
      </c>
      <c r="O23" s="129">
        <v>44183</v>
      </c>
      <c r="P23" s="129">
        <v>44183</v>
      </c>
      <c r="Q23" s="131">
        <v>60684.12646365095</v>
      </c>
      <c r="R23" s="132">
        <v>10000</v>
      </c>
      <c r="S23" s="133">
        <v>99.97337695276767</v>
      </c>
      <c r="T23" s="128">
        <v>0</v>
      </c>
      <c r="U23" s="134">
        <f t="shared" si="10"/>
        <v>606679705.0000001</v>
      </c>
      <c r="V23" s="135">
        <v>0.0324</v>
      </c>
      <c r="W23" s="135">
        <v>0.0324</v>
      </c>
      <c r="X23" s="128" t="s">
        <v>296</v>
      </c>
      <c r="Y23" s="53"/>
    </row>
    <row r="24" spans="1:25" ht="21">
      <c r="A24" s="128">
        <f t="shared" si="4"/>
        <v>22</v>
      </c>
      <c r="B24" s="128" t="s">
        <v>342</v>
      </c>
      <c r="C24" s="128" t="s">
        <v>343</v>
      </c>
      <c r="D24" s="128" t="s">
        <v>296</v>
      </c>
      <c r="E24" s="128"/>
      <c r="F24" s="128"/>
      <c r="G24" s="128" t="s">
        <v>297</v>
      </c>
      <c r="H24" s="128" t="s">
        <v>298</v>
      </c>
      <c r="I24" s="128" t="s">
        <v>299</v>
      </c>
      <c r="J24" s="128" t="s">
        <v>306</v>
      </c>
      <c r="K24" s="128" t="s">
        <v>301</v>
      </c>
      <c r="L24" s="129">
        <v>44186</v>
      </c>
      <c r="M24" s="130">
        <f t="shared" si="8"/>
        <v>3</v>
      </c>
      <c r="N24" s="129">
        <f t="shared" si="9"/>
        <v>44186</v>
      </c>
      <c r="O24" s="129">
        <v>44183</v>
      </c>
      <c r="P24" s="129">
        <v>44183</v>
      </c>
      <c r="Q24" s="131">
        <v>82562.97057865359</v>
      </c>
      <c r="R24" s="132">
        <v>10000</v>
      </c>
      <c r="S24" s="133">
        <v>99.97337695276765</v>
      </c>
      <c r="T24" s="128">
        <v>0</v>
      </c>
      <c r="U24" s="134">
        <f t="shared" si="10"/>
        <v>825409898.0000001</v>
      </c>
      <c r="V24" s="135">
        <v>0.0324</v>
      </c>
      <c r="W24" s="135">
        <v>0.0324</v>
      </c>
      <c r="X24" s="128" t="s">
        <v>296</v>
      </c>
      <c r="Y24" s="53"/>
    </row>
    <row r="25" spans="1:25" ht="21">
      <c r="A25" s="128">
        <f t="shared" si="4"/>
        <v>23</v>
      </c>
      <c r="B25" s="128" t="s">
        <v>342</v>
      </c>
      <c r="C25" s="128" t="s">
        <v>343</v>
      </c>
      <c r="D25" s="128" t="s">
        <v>296</v>
      </c>
      <c r="E25" s="128"/>
      <c r="F25" s="128"/>
      <c r="G25" s="128" t="s">
        <v>297</v>
      </c>
      <c r="H25" s="128" t="s">
        <v>298</v>
      </c>
      <c r="I25" s="128" t="s">
        <v>299</v>
      </c>
      <c r="J25" s="128" t="s">
        <v>307</v>
      </c>
      <c r="K25" s="128" t="s">
        <v>301</v>
      </c>
      <c r="L25" s="129">
        <v>44186</v>
      </c>
      <c r="M25" s="130">
        <f t="shared" si="8"/>
        <v>3</v>
      </c>
      <c r="N25" s="129">
        <f t="shared" si="9"/>
        <v>44186</v>
      </c>
      <c r="O25" s="129">
        <v>44183</v>
      </c>
      <c r="P25" s="129">
        <v>44183</v>
      </c>
      <c r="Q25" s="131">
        <v>52445.2205618413</v>
      </c>
      <c r="R25" s="132">
        <v>10000</v>
      </c>
      <c r="S25" s="133">
        <v>99.97337695276764</v>
      </c>
      <c r="T25" s="128">
        <v>0</v>
      </c>
      <c r="U25" s="134">
        <f t="shared" si="10"/>
        <v>524312580.46</v>
      </c>
      <c r="V25" s="135">
        <v>0.0324</v>
      </c>
      <c r="W25" s="135">
        <v>0.0324</v>
      </c>
      <c r="X25" s="128" t="s">
        <v>296</v>
      </c>
      <c r="Y25" s="53"/>
    </row>
    <row r="26" spans="1:25" ht="21">
      <c r="A26" s="128">
        <f t="shared" si="4"/>
        <v>24</v>
      </c>
      <c r="B26" s="128" t="s">
        <v>344</v>
      </c>
      <c r="C26" s="128" t="s">
        <v>345</v>
      </c>
      <c r="D26" s="128" t="s">
        <v>296</v>
      </c>
      <c r="E26" s="128"/>
      <c r="F26" s="128"/>
      <c r="G26" s="128" t="s">
        <v>297</v>
      </c>
      <c r="H26" s="128" t="s">
        <v>298</v>
      </c>
      <c r="I26" s="128" t="s">
        <v>299</v>
      </c>
      <c r="J26" s="128" t="s">
        <v>300</v>
      </c>
      <c r="K26" s="128" t="s">
        <v>301</v>
      </c>
      <c r="L26" s="129">
        <v>44187</v>
      </c>
      <c r="M26" s="130">
        <f>L26-O26</f>
        <v>1</v>
      </c>
      <c r="N26" s="129">
        <f>L26</f>
        <v>44187</v>
      </c>
      <c r="O26" s="129">
        <v>44186</v>
      </c>
      <c r="P26" s="129">
        <v>44186</v>
      </c>
      <c r="Q26" s="131">
        <v>97959.28352537466</v>
      </c>
      <c r="R26" s="132">
        <v>10000</v>
      </c>
      <c r="S26" s="133">
        <v>99.99109668317203</v>
      </c>
      <c r="T26" s="128">
        <v>0</v>
      </c>
      <c r="U26" s="134">
        <f>(Q26*R26*S26/100)+T26</f>
        <v>979505618.9999999</v>
      </c>
      <c r="V26" s="135">
        <v>0.0325</v>
      </c>
      <c r="W26" s="135">
        <v>0.0325</v>
      </c>
      <c r="X26" s="128" t="s">
        <v>296</v>
      </c>
      <c r="Y26" s="53"/>
    </row>
    <row r="27" spans="1:25" ht="21">
      <c r="A27" s="128">
        <f t="shared" si="4"/>
        <v>25</v>
      </c>
      <c r="B27" s="128" t="s">
        <v>344</v>
      </c>
      <c r="C27" s="128" t="s">
        <v>345</v>
      </c>
      <c r="D27" s="128" t="s">
        <v>296</v>
      </c>
      <c r="E27" s="128"/>
      <c r="F27" s="128"/>
      <c r="G27" s="128" t="s">
        <v>297</v>
      </c>
      <c r="H27" s="128" t="s">
        <v>298</v>
      </c>
      <c r="I27" s="128" t="s">
        <v>299</v>
      </c>
      <c r="J27" s="128" t="s">
        <v>302</v>
      </c>
      <c r="K27" s="128" t="s">
        <v>301</v>
      </c>
      <c r="L27" s="129">
        <v>44187</v>
      </c>
      <c r="M27" s="130">
        <f aca="true" t="shared" si="11" ref="M27:M32">L27-O27</f>
        <v>1</v>
      </c>
      <c r="N27" s="129">
        <f aca="true" t="shared" si="12" ref="N27:N32">L27</f>
        <v>44187</v>
      </c>
      <c r="O27" s="129">
        <v>44186</v>
      </c>
      <c r="P27" s="129">
        <v>44186</v>
      </c>
      <c r="Q27" s="131">
        <v>115105.55921262328</v>
      </c>
      <c r="R27" s="132">
        <v>10000</v>
      </c>
      <c r="S27" s="133">
        <v>99.99109668317206</v>
      </c>
      <c r="T27" s="128">
        <v>0</v>
      </c>
      <c r="U27" s="134">
        <f aca="true" t="shared" si="13" ref="U27:U32">(Q27*R27*S27/100)+T27</f>
        <v>1150953110.0000002</v>
      </c>
      <c r="V27" s="135">
        <v>0.0325</v>
      </c>
      <c r="W27" s="135">
        <v>0.0325</v>
      </c>
      <c r="X27" s="133" t="s">
        <v>296</v>
      </c>
      <c r="Y27" s="53"/>
    </row>
    <row r="28" spans="1:25" ht="21">
      <c r="A28" s="128">
        <f t="shared" si="4"/>
        <v>26</v>
      </c>
      <c r="B28" s="128" t="s">
        <v>344</v>
      </c>
      <c r="C28" s="128" t="s">
        <v>345</v>
      </c>
      <c r="D28" s="128" t="s">
        <v>296</v>
      </c>
      <c r="E28" s="128"/>
      <c r="F28" s="128"/>
      <c r="G28" s="128" t="s">
        <v>297</v>
      </c>
      <c r="H28" s="128" t="s">
        <v>298</v>
      </c>
      <c r="I28" s="128" t="s">
        <v>299</v>
      </c>
      <c r="J28" s="128" t="s">
        <v>303</v>
      </c>
      <c r="K28" s="128" t="s">
        <v>301</v>
      </c>
      <c r="L28" s="129">
        <v>44187</v>
      </c>
      <c r="M28" s="130">
        <f t="shared" si="11"/>
        <v>1</v>
      </c>
      <c r="N28" s="129">
        <f t="shared" si="12"/>
        <v>44187</v>
      </c>
      <c r="O28" s="129">
        <v>44186</v>
      </c>
      <c r="P28" s="129">
        <v>44186</v>
      </c>
      <c r="Q28" s="131">
        <v>23885.531504545892</v>
      </c>
      <c r="R28" s="132">
        <v>10000</v>
      </c>
      <c r="S28" s="133">
        <v>99.99109668317203</v>
      </c>
      <c r="T28" s="128">
        <v>0</v>
      </c>
      <c r="U28" s="134">
        <f t="shared" si="13"/>
        <v>238834048.99999997</v>
      </c>
      <c r="V28" s="135">
        <v>0.0325</v>
      </c>
      <c r="W28" s="135">
        <v>0.0325</v>
      </c>
      <c r="X28" s="128" t="s">
        <v>296</v>
      </c>
      <c r="Y28" s="53"/>
    </row>
    <row r="29" spans="1:25" ht="21">
      <c r="A29" s="128">
        <f t="shared" si="4"/>
        <v>27</v>
      </c>
      <c r="B29" s="128" t="s">
        <v>344</v>
      </c>
      <c r="C29" s="128" t="s">
        <v>345</v>
      </c>
      <c r="D29" s="128" t="s">
        <v>296</v>
      </c>
      <c r="E29" s="128"/>
      <c r="F29" s="128"/>
      <c r="G29" s="128" t="s">
        <v>297</v>
      </c>
      <c r="H29" s="128" t="s">
        <v>298</v>
      </c>
      <c r="I29" s="128" t="s">
        <v>299</v>
      </c>
      <c r="J29" s="128" t="s">
        <v>304</v>
      </c>
      <c r="K29" s="128" t="s">
        <v>301</v>
      </c>
      <c r="L29" s="129">
        <v>44187</v>
      </c>
      <c r="M29" s="130">
        <f t="shared" si="11"/>
        <v>1</v>
      </c>
      <c r="N29" s="129">
        <f t="shared" si="12"/>
        <v>44187</v>
      </c>
      <c r="O29" s="129">
        <v>44186</v>
      </c>
      <c r="P29" s="129">
        <v>44186</v>
      </c>
      <c r="Q29" s="131">
        <v>15357.308209806166</v>
      </c>
      <c r="R29" s="132">
        <v>10000</v>
      </c>
      <c r="S29" s="133">
        <v>99.99109668317203</v>
      </c>
      <c r="T29" s="128">
        <v>0</v>
      </c>
      <c r="U29" s="134">
        <f t="shared" si="13"/>
        <v>153559408.99999997</v>
      </c>
      <c r="V29" s="135">
        <v>0.0325</v>
      </c>
      <c r="W29" s="135">
        <v>0.0325</v>
      </c>
      <c r="X29" s="128" t="s">
        <v>296</v>
      </c>
      <c r="Y29" s="53"/>
    </row>
    <row r="30" spans="1:25" ht="21">
      <c r="A30" s="128">
        <f t="shared" si="4"/>
        <v>28</v>
      </c>
      <c r="B30" s="128" t="s">
        <v>344</v>
      </c>
      <c r="C30" s="128" t="s">
        <v>345</v>
      </c>
      <c r="D30" s="128" t="s">
        <v>296</v>
      </c>
      <c r="E30" s="128"/>
      <c r="F30" s="128"/>
      <c r="G30" s="128" t="s">
        <v>297</v>
      </c>
      <c r="H30" s="128" t="s">
        <v>298</v>
      </c>
      <c r="I30" s="128" t="s">
        <v>299</v>
      </c>
      <c r="J30" s="128" t="s">
        <v>305</v>
      </c>
      <c r="K30" s="128" t="s">
        <v>301</v>
      </c>
      <c r="L30" s="129">
        <v>44187</v>
      </c>
      <c r="M30" s="130">
        <f t="shared" si="11"/>
        <v>1</v>
      </c>
      <c r="N30" s="129">
        <f t="shared" si="12"/>
        <v>44187</v>
      </c>
      <c r="O30" s="129">
        <v>44186</v>
      </c>
      <c r="P30" s="129">
        <v>44186</v>
      </c>
      <c r="Q30" s="131">
        <v>60684.12650004657</v>
      </c>
      <c r="R30" s="132">
        <v>10000</v>
      </c>
      <c r="S30" s="133">
        <v>99.99109668317206</v>
      </c>
      <c r="T30" s="128">
        <v>0</v>
      </c>
      <c r="U30" s="134">
        <f t="shared" si="13"/>
        <v>606787236.0000001</v>
      </c>
      <c r="V30" s="135">
        <v>0.0325</v>
      </c>
      <c r="W30" s="135">
        <v>0.0325</v>
      </c>
      <c r="X30" s="128" t="s">
        <v>296</v>
      </c>
      <c r="Y30" s="53"/>
    </row>
    <row r="31" spans="1:25" ht="21">
      <c r="A31" s="128">
        <f t="shared" si="4"/>
        <v>29</v>
      </c>
      <c r="B31" s="128" t="s">
        <v>344</v>
      </c>
      <c r="C31" s="128" t="s">
        <v>345</v>
      </c>
      <c r="D31" s="128" t="s">
        <v>296</v>
      </c>
      <c r="E31" s="128"/>
      <c r="F31" s="128"/>
      <c r="G31" s="128" t="s">
        <v>297</v>
      </c>
      <c r="H31" s="128" t="s">
        <v>298</v>
      </c>
      <c r="I31" s="128" t="s">
        <v>299</v>
      </c>
      <c r="J31" s="128" t="s">
        <v>306</v>
      </c>
      <c r="K31" s="128" t="s">
        <v>301</v>
      </c>
      <c r="L31" s="129">
        <v>44187</v>
      </c>
      <c r="M31" s="130">
        <f t="shared" si="11"/>
        <v>1</v>
      </c>
      <c r="N31" s="129">
        <f t="shared" si="12"/>
        <v>44187</v>
      </c>
      <c r="O31" s="129">
        <v>44186</v>
      </c>
      <c r="P31" s="129">
        <v>44186</v>
      </c>
      <c r="Q31" s="131">
        <v>82562.9706428589</v>
      </c>
      <c r="R31" s="132">
        <v>10000</v>
      </c>
      <c r="S31" s="133">
        <v>99.99109668317206</v>
      </c>
      <c r="T31" s="128">
        <v>0</v>
      </c>
      <c r="U31" s="134">
        <f t="shared" si="13"/>
        <v>825556198</v>
      </c>
      <c r="V31" s="135">
        <v>0.0325</v>
      </c>
      <c r="W31" s="135">
        <v>0.0325</v>
      </c>
      <c r="X31" s="128" t="s">
        <v>296</v>
      </c>
      <c r="Y31" s="53"/>
    </row>
    <row r="32" spans="1:25" ht="21">
      <c r="A32" s="128">
        <f t="shared" si="4"/>
        <v>30</v>
      </c>
      <c r="B32" s="128" t="s">
        <v>344</v>
      </c>
      <c r="C32" s="128" t="s">
        <v>345</v>
      </c>
      <c r="D32" s="128" t="s">
        <v>296</v>
      </c>
      <c r="E32" s="128"/>
      <c r="F32" s="128"/>
      <c r="G32" s="128" t="s">
        <v>297</v>
      </c>
      <c r="H32" s="128" t="s">
        <v>298</v>
      </c>
      <c r="I32" s="128" t="s">
        <v>299</v>
      </c>
      <c r="J32" s="128" t="s">
        <v>307</v>
      </c>
      <c r="K32" s="128" t="s">
        <v>301</v>
      </c>
      <c r="L32" s="129">
        <v>44187</v>
      </c>
      <c r="M32" s="130">
        <f t="shared" si="11"/>
        <v>1</v>
      </c>
      <c r="N32" s="129">
        <f t="shared" si="12"/>
        <v>44187</v>
      </c>
      <c r="O32" s="129">
        <v>44186</v>
      </c>
      <c r="P32" s="129">
        <v>44186</v>
      </c>
      <c r="Q32" s="131">
        <v>52445.22040513377</v>
      </c>
      <c r="R32" s="132">
        <v>10000</v>
      </c>
      <c r="S32" s="133">
        <v>99.99109668317206</v>
      </c>
      <c r="T32" s="128">
        <v>0</v>
      </c>
      <c r="U32" s="134">
        <f t="shared" si="13"/>
        <v>524405510.40999985</v>
      </c>
      <c r="V32" s="135">
        <v>0.0325</v>
      </c>
      <c r="W32" s="135">
        <v>0.0325</v>
      </c>
      <c r="X32" s="128" t="s">
        <v>296</v>
      </c>
      <c r="Y32" s="53"/>
    </row>
    <row r="33" spans="1:25" ht="21">
      <c r="A33" s="128">
        <f t="shared" si="4"/>
        <v>31</v>
      </c>
      <c r="B33" s="128" t="s">
        <v>346</v>
      </c>
      <c r="C33" s="128" t="s">
        <v>347</v>
      </c>
      <c r="D33" s="128" t="s">
        <v>296</v>
      </c>
      <c r="E33" s="128"/>
      <c r="F33" s="128"/>
      <c r="G33" s="128" t="s">
        <v>297</v>
      </c>
      <c r="H33" s="128" t="s">
        <v>298</v>
      </c>
      <c r="I33" s="128" t="s">
        <v>299</v>
      </c>
      <c r="J33" s="128" t="s">
        <v>300</v>
      </c>
      <c r="K33" s="128" t="s">
        <v>301</v>
      </c>
      <c r="L33" s="129">
        <v>44188</v>
      </c>
      <c r="M33" s="130">
        <f>L33-O33</f>
        <v>1</v>
      </c>
      <c r="N33" s="129">
        <f>L33</f>
        <v>44188</v>
      </c>
      <c r="O33" s="129">
        <v>44187</v>
      </c>
      <c r="P33" s="129">
        <v>44187</v>
      </c>
      <c r="Q33" s="131">
        <v>73258.46906635913</v>
      </c>
      <c r="R33" s="132">
        <v>10000</v>
      </c>
      <c r="S33" s="133">
        <v>99.99112407556149</v>
      </c>
      <c r="T33" s="128">
        <v>0</v>
      </c>
      <c r="U33" s="134">
        <f>(Q33*R33*S33/100)+T33</f>
        <v>732519666.9999999</v>
      </c>
      <c r="V33" s="135">
        <v>0.0324</v>
      </c>
      <c r="W33" s="135">
        <v>0.0324</v>
      </c>
      <c r="X33" s="128" t="s">
        <v>296</v>
      </c>
      <c r="Y33" s="53"/>
    </row>
    <row r="34" spans="1:25" ht="21">
      <c r="A34" s="128">
        <f aca="true" t="shared" si="14" ref="A34:A49">A33+1</f>
        <v>32</v>
      </c>
      <c r="B34" s="128" t="s">
        <v>346</v>
      </c>
      <c r="C34" s="128" t="s">
        <v>347</v>
      </c>
      <c r="D34" s="128" t="s">
        <v>296</v>
      </c>
      <c r="E34" s="128"/>
      <c r="F34" s="128"/>
      <c r="G34" s="128" t="s">
        <v>297</v>
      </c>
      <c r="H34" s="128" t="s">
        <v>298</v>
      </c>
      <c r="I34" s="128" t="s">
        <v>299</v>
      </c>
      <c r="J34" s="128" t="s">
        <v>302</v>
      </c>
      <c r="K34" s="128" t="s">
        <v>301</v>
      </c>
      <c r="L34" s="129">
        <v>44188</v>
      </c>
      <c r="M34" s="130">
        <f aca="true" t="shared" si="15" ref="M34:M39">L34-O34</f>
        <v>1</v>
      </c>
      <c r="N34" s="129">
        <f aca="true" t="shared" si="16" ref="N34:N39">L34</f>
        <v>44188</v>
      </c>
      <c r="O34" s="129">
        <v>44187</v>
      </c>
      <c r="P34" s="129">
        <v>44187</v>
      </c>
      <c r="Q34" s="131">
        <v>115007.1766500983</v>
      </c>
      <c r="R34" s="132">
        <v>10000</v>
      </c>
      <c r="S34" s="133">
        <v>99.99112407556152</v>
      </c>
      <c r="T34" s="128">
        <v>0</v>
      </c>
      <c r="U34" s="134">
        <f aca="true" t="shared" si="17" ref="U34:U40">(Q34*R34*S34/100)+T34</f>
        <v>1149969687</v>
      </c>
      <c r="V34" s="135">
        <v>0.0324</v>
      </c>
      <c r="W34" s="135">
        <v>0.0324</v>
      </c>
      <c r="X34" s="133" t="s">
        <v>296</v>
      </c>
      <c r="Y34" s="53"/>
    </row>
    <row r="35" spans="1:25" ht="21">
      <c r="A35" s="128">
        <f t="shared" si="14"/>
        <v>33</v>
      </c>
      <c r="B35" s="128" t="s">
        <v>346</v>
      </c>
      <c r="C35" s="128" t="s">
        <v>347</v>
      </c>
      <c r="D35" s="128" t="s">
        <v>296</v>
      </c>
      <c r="E35" s="128"/>
      <c r="F35" s="128"/>
      <c r="G35" s="128" t="s">
        <v>297</v>
      </c>
      <c r="H35" s="128" t="s">
        <v>298</v>
      </c>
      <c r="I35" s="128" t="s">
        <v>299</v>
      </c>
      <c r="J35" s="128" t="s">
        <v>303</v>
      </c>
      <c r="K35" s="128" t="s">
        <v>301</v>
      </c>
      <c r="L35" s="129">
        <v>44188</v>
      </c>
      <c r="M35" s="130">
        <f t="shared" si="15"/>
        <v>1</v>
      </c>
      <c r="N35" s="129">
        <f t="shared" si="16"/>
        <v>44188</v>
      </c>
      <c r="O35" s="129">
        <v>44187</v>
      </c>
      <c r="P35" s="129">
        <v>44187</v>
      </c>
      <c r="Q35" s="131">
        <v>23865.116149676604</v>
      </c>
      <c r="R35" s="132">
        <v>10000</v>
      </c>
      <c r="S35" s="133">
        <v>99.99112407556152</v>
      </c>
      <c r="T35" s="128">
        <v>0</v>
      </c>
      <c r="U35" s="134">
        <f t="shared" si="17"/>
        <v>238629979</v>
      </c>
      <c r="V35" s="135">
        <v>0.0324</v>
      </c>
      <c r="W35" s="135">
        <v>0.0324</v>
      </c>
      <c r="X35" s="128" t="s">
        <v>296</v>
      </c>
      <c r="Y35" s="53"/>
    </row>
    <row r="36" spans="1:25" ht="21">
      <c r="A36" s="128">
        <f t="shared" si="14"/>
        <v>34</v>
      </c>
      <c r="B36" s="128" t="s">
        <v>346</v>
      </c>
      <c r="C36" s="128" t="s">
        <v>347</v>
      </c>
      <c r="D36" s="128" t="s">
        <v>296</v>
      </c>
      <c r="E36" s="128"/>
      <c r="F36" s="128"/>
      <c r="G36" s="128" t="s">
        <v>297</v>
      </c>
      <c r="H36" s="128" t="s">
        <v>298</v>
      </c>
      <c r="I36" s="128" t="s">
        <v>299</v>
      </c>
      <c r="J36" s="128" t="s">
        <v>304</v>
      </c>
      <c r="K36" s="128" t="s">
        <v>301</v>
      </c>
      <c r="L36" s="129">
        <v>44188</v>
      </c>
      <c r="M36" s="130">
        <f t="shared" si="15"/>
        <v>1</v>
      </c>
      <c r="N36" s="129">
        <f t="shared" si="16"/>
        <v>44188</v>
      </c>
      <c r="O36" s="129">
        <v>44187</v>
      </c>
      <c r="P36" s="129">
        <v>44187</v>
      </c>
      <c r="Q36" s="131">
        <v>15344.182038003397</v>
      </c>
      <c r="R36" s="132">
        <v>10000</v>
      </c>
      <c r="S36" s="133">
        <v>99.99112407556152</v>
      </c>
      <c r="T36" s="128">
        <v>0</v>
      </c>
      <c r="U36" s="134">
        <f t="shared" si="17"/>
        <v>153428201</v>
      </c>
      <c r="V36" s="135">
        <v>0.0324</v>
      </c>
      <c r="W36" s="135">
        <v>0.0324</v>
      </c>
      <c r="X36" s="128" t="s">
        <v>296</v>
      </c>
      <c r="Y36" s="53"/>
    </row>
    <row r="37" spans="1:25" ht="21">
      <c r="A37" s="128">
        <f t="shared" si="14"/>
        <v>35</v>
      </c>
      <c r="B37" s="128" t="s">
        <v>346</v>
      </c>
      <c r="C37" s="128" t="s">
        <v>347</v>
      </c>
      <c r="D37" s="128" t="s">
        <v>296</v>
      </c>
      <c r="E37" s="128"/>
      <c r="F37" s="128"/>
      <c r="G37" s="128" t="s">
        <v>297</v>
      </c>
      <c r="H37" s="128" t="s">
        <v>298</v>
      </c>
      <c r="I37" s="128" t="s">
        <v>299</v>
      </c>
      <c r="J37" s="128" t="s">
        <v>305</v>
      </c>
      <c r="K37" s="128" t="s">
        <v>301</v>
      </c>
      <c r="L37" s="129">
        <v>44188</v>
      </c>
      <c r="M37" s="130">
        <f t="shared" si="15"/>
        <v>1</v>
      </c>
      <c r="N37" s="129">
        <f t="shared" si="16"/>
        <v>44188</v>
      </c>
      <c r="O37" s="129">
        <v>44187</v>
      </c>
      <c r="P37" s="129">
        <v>44187</v>
      </c>
      <c r="Q37" s="131">
        <v>60632.25877347409</v>
      </c>
      <c r="R37" s="132">
        <v>10000</v>
      </c>
      <c r="S37" s="133">
        <v>99.99112407556152</v>
      </c>
      <c r="T37" s="128">
        <v>0</v>
      </c>
      <c r="U37" s="134">
        <f t="shared" si="17"/>
        <v>606268771.0000001</v>
      </c>
      <c r="V37" s="135">
        <v>0.0324</v>
      </c>
      <c r="W37" s="135">
        <v>0.0324</v>
      </c>
      <c r="X37" s="128" t="s">
        <v>296</v>
      </c>
      <c r="Y37" s="53"/>
    </row>
    <row r="38" spans="1:25" ht="21">
      <c r="A38" s="128">
        <f t="shared" si="14"/>
        <v>36</v>
      </c>
      <c r="B38" s="128" t="s">
        <v>346</v>
      </c>
      <c r="C38" s="128" t="s">
        <v>347</v>
      </c>
      <c r="D38" s="128" t="s">
        <v>296</v>
      </c>
      <c r="E38" s="128"/>
      <c r="F38" s="128"/>
      <c r="G38" s="128" t="s">
        <v>297</v>
      </c>
      <c r="H38" s="128" t="s">
        <v>298</v>
      </c>
      <c r="I38" s="128" t="s">
        <v>299</v>
      </c>
      <c r="J38" s="128" t="s">
        <v>306</v>
      </c>
      <c r="K38" s="128" t="s">
        <v>301</v>
      </c>
      <c r="L38" s="129">
        <v>44188</v>
      </c>
      <c r="M38" s="130">
        <f t="shared" si="15"/>
        <v>1</v>
      </c>
      <c r="N38" s="129">
        <f t="shared" si="16"/>
        <v>44188</v>
      </c>
      <c r="O38" s="129">
        <v>44187</v>
      </c>
      <c r="P38" s="129">
        <v>44187</v>
      </c>
      <c r="Q38" s="131">
        <v>82492.40266332788</v>
      </c>
      <c r="R38" s="132">
        <v>10000</v>
      </c>
      <c r="S38" s="133">
        <v>99.99112407556152</v>
      </c>
      <c r="T38" s="128">
        <v>0</v>
      </c>
      <c r="U38" s="134">
        <f t="shared" si="17"/>
        <v>824850807</v>
      </c>
      <c r="V38" s="135">
        <v>0.0324</v>
      </c>
      <c r="W38" s="135">
        <v>0.0324</v>
      </c>
      <c r="X38" s="128" t="s">
        <v>296</v>
      </c>
      <c r="Y38" s="53"/>
    </row>
    <row r="39" spans="1:25" ht="21">
      <c r="A39" s="128">
        <f t="shared" si="14"/>
        <v>37</v>
      </c>
      <c r="B39" s="128" t="s">
        <v>346</v>
      </c>
      <c r="C39" s="128" t="s">
        <v>347</v>
      </c>
      <c r="D39" s="128" t="s">
        <v>296</v>
      </c>
      <c r="E39" s="128"/>
      <c r="F39" s="128"/>
      <c r="G39" s="128" t="s">
        <v>297</v>
      </c>
      <c r="H39" s="128" t="s">
        <v>298</v>
      </c>
      <c r="I39" s="128" t="s">
        <v>299</v>
      </c>
      <c r="J39" s="128" t="s">
        <v>307</v>
      </c>
      <c r="K39" s="128" t="s">
        <v>301</v>
      </c>
      <c r="L39" s="129">
        <v>44188</v>
      </c>
      <c r="M39" s="130">
        <f t="shared" si="15"/>
        <v>1</v>
      </c>
      <c r="N39" s="129">
        <f t="shared" si="16"/>
        <v>44188</v>
      </c>
      <c r="O39" s="129">
        <v>44187</v>
      </c>
      <c r="P39" s="129">
        <v>44187</v>
      </c>
      <c r="Q39" s="131">
        <v>52400.39465943545</v>
      </c>
      <c r="R39" s="132">
        <v>10000</v>
      </c>
      <c r="S39" s="133">
        <v>99.99112407556152</v>
      </c>
      <c r="T39" s="128">
        <v>0</v>
      </c>
      <c r="U39" s="134">
        <f t="shared" si="17"/>
        <v>523957436.40000015</v>
      </c>
      <c r="V39" s="135">
        <v>0.0324</v>
      </c>
      <c r="W39" s="135">
        <v>0.0324</v>
      </c>
      <c r="X39" s="128" t="s">
        <v>296</v>
      </c>
      <c r="Y39" s="53"/>
    </row>
    <row r="40" spans="1:25" ht="21">
      <c r="A40" s="128">
        <f t="shared" si="14"/>
        <v>38</v>
      </c>
      <c r="B40" s="128" t="s">
        <v>339</v>
      </c>
      <c r="C40" s="128" t="s">
        <v>120</v>
      </c>
      <c r="D40" s="128" t="s">
        <v>315</v>
      </c>
      <c r="E40" s="128" t="s">
        <v>316</v>
      </c>
      <c r="F40" s="128" t="s">
        <v>317</v>
      </c>
      <c r="G40" s="128" t="s">
        <v>297</v>
      </c>
      <c r="H40" s="128" t="s">
        <v>298</v>
      </c>
      <c r="I40" s="128" t="s">
        <v>299</v>
      </c>
      <c r="J40" s="128" t="s">
        <v>300</v>
      </c>
      <c r="K40" s="128" t="s">
        <v>301</v>
      </c>
      <c r="L40" s="129">
        <v>44312</v>
      </c>
      <c r="M40" s="130">
        <f>L40-O40</f>
        <v>124</v>
      </c>
      <c r="N40" s="129">
        <f>L40</f>
        <v>44312</v>
      </c>
      <c r="O40" s="129">
        <v>44188</v>
      </c>
      <c r="P40" s="129">
        <v>44188</v>
      </c>
      <c r="Q40" s="131">
        <v>500</v>
      </c>
      <c r="R40" s="132">
        <v>493627.5</v>
      </c>
      <c r="S40" s="133">
        <v>100</v>
      </c>
      <c r="T40" s="128">
        <v>0</v>
      </c>
      <c r="U40" s="134">
        <f t="shared" si="17"/>
        <v>246813750</v>
      </c>
      <c r="V40" s="135">
        <v>0.038</v>
      </c>
      <c r="W40" s="135">
        <v>0.038</v>
      </c>
      <c r="X40" s="128" t="s">
        <v>315</v>
      </c>
      <c r="Y40" s="53"/>
    </row>
    <row r="41" spans="1:25" ht="21">
      <c r="A41" s="128">
        <f t="shared" si="14"/>
        <v>39</v>
      </c>
      <c r="B41" s="128" t="s">
        <v>348</v>
      </c>
      <c r="C41" s="128" t="s">
        <v>349</v>
      </c>
      <c r="D41" s="128" t="s">
        <v>296</v>
      </c>
      <c r="E41" s="128"/>
      <c r="F41" s="128"/>
      <c r="G41" s="128" t="s">
        <v>297</v>
      </c>
      <c r="H41" s="128" t="s">
        <v>298</v>
      </c>
      <c r="I41" s="128" t="s">
        <v>299</v>
      </c>
      <c r="J41" s="128" t="s">
        <v>300</v>
      </c>
      <c r="K41" s="128" t="s">
        <v>301</v>
      </c>
      <c r="L41" s="129">
        <v>44189</v>
      </c>
      <c r="M41" s="130">
        <f>L41-O41</f>
        <v>1</v>
      </c>
      <c r="N41" s="129">
        <f>L41</f>
        <v>44189</v>
      </c>
      <c r="O41" s="129">
        <v>44188</v>
      </c>
      <c r="P41" s="129">
        <v>44188</v>
      </c>
      <c r="Q41" s="131">
        <v>24065.843181626467</v>
      </c>
      <c r="R41" s="132">
        <v>10000</v>
      </c>
      <c r="S41" s="133">
        <v>99.99117886038546</v>
      </c>
      <c r="T41" s="128">
        <v>0</v>
      </c>
      <c r="U41" s="134">
        <f>(Q41*R41*S41/100)+T41</f>
        <v>240637203</v>
      </c>
      <c r="V41" s="135">
        <v>0.0322</v>
      </c>
      <c r="W41" s="135">
        <v>0.0322</v>
      </c>
      <c r="X41" s="128" t="s">
        <v>296</v>
      </c>
      <c r="Y41" s="53"/>
    </row>
    <row r="42" spans="1:25" ht="21">
      <c r="A42" s="128">
        <f t="shared" si="14"/>
        <v>40</v>
      </c>
      <c r="B42" s="128" t="s">
        <v>348</v>
      </c>
      <c r="C42" s="128" t="s">
        <v>349</v>
      </c>
      <c r="D42" s="128" t="s">
        <v>296</v>
      </c>
      <c r="E42" s="128"/>
      <c r="F42" s="128"/>
      <c r="G42" s="128" t="s">
        <v>297</v>
      </c>
      <c r="H42" s="128" t="s">
        <v>298</v>
      </c>
      <c r="I42" s="128" t="s">
        <v>299</v>
      </c>
      <c r="J42" s="128" t="s">
        <v>302</v>
      </c>
      <c r="K42" s="128" t="s">
        <v>301</v>
      </c>
      <c r="L42" s="129">
        <v>44189</v>
      </c>
      <c r="M42" s="130">
        <f aca="true" t="shared" si="18" ref="M42:M49">L42-O42</f>
        <v>1</v>
      </c>
      <c r="N42" s="129">
        <f aca="true" t="shared" si="19" ref="N42:N49">L42</f>
        <v>44189</v>
      </c>
      <c r="O42" s="129">
        <v>44188</v>
      </c>
      <c r="P42" s="129">
        <v>44188</v>
      </c>
      <c r="Q42" s="131">
        <v>101070.52643624609</v>
      </c>
      <c r="R42" s="132">
        <v>10000</v>
      </c>
      <c r="S42" s="133">
        <v>99.99117886038546</v>
      </c>
      <c r="T42" s="128">
        <v>0</v>
      </c>
      <c r="U42" s="134">
        <f aca="true" t="shared" si="20" ref="U42:U49">(Q42*R42*S42/100)+T42</f>
        <v>1010616108.64</v>
      </c>
      <c r="V42" s="135">
        <v>0.0322</v>
      </c>
      <c r="W42" s="135">
        <v>0.0322</v>
      </c>
      <c r="X42" s="133" t="s">
        <v>296</v>
      </c>
      <c r="Y42" s="53"/>
    </row>
    <row r="43" spans="1:25" ht="21">
      <c r="A43" s="128">
        <f t="shared" si="14"/>
        <v>41</v>
      </c>
      <c r="B43" s="128" t="s">
        <v>348</v>
      </c>
      <c r="C43" s="128" t="s">
        <v>349</v>
      </c>
      <c r="D43" s="128" t="s">
        <v>296</v>
      </c>
      <c r="E43" s="128"/>
      <c r="F43" s="128"/>
      <c r="G43" s="128" t="s">
        <v>297</v>
      </c>
      <c r="H43" s="128" t="s">
        <v>298</v>
      </c>
      <c r="I43" s="128" t="s">
        <v>299</v>
      </c>
      <c r="J43" s="128" t="s">
        <v>303</v>
      </c>
      <c r="K43" s="128" t="s">
        <v>301</v>
      </c>
      <c r="L43" s="129">
        <v>44189</v>
      </c>
      <c r="M43" s="130">
        <f t="shared" si="18"/>
        <v>1</v>
      </c>
      <c r="N43" s="129">
        <f t="shared" si="19"/>
        <v>44189</v>
      </c>
      <c r="O43" s="129">
        <v>44188</v>
      </c>
      <c r="P43" s="129">
        <v>44188</v>
      </c>
      <c r="Q43" s="131">
        <v>23878.259434602245</v>
      </c>
      <c r="R43" s="132">
        <v>10000</v>
      </c>
      <c r="S43" s="133">
        <v>99.99117886038547</v>
      </c>
      <c r="T43" s="128">
        <v>0</v>
      </c>
      <c r="U43" s="134">
        <f t="shared" si="20"/>
        <v>238761531</v>
      </c>
      <c r="V43" s="135">
        <v>0.0322</v>
      </c>
      <c r="W43" s="135">
        <v>0.0322</v>
      </c>
      <c r="X43" s="128" t="s">
        <v>296</v>
      </c>
      <c r="Y43" s="53"/>
    </row>
    <row r="44" spans="1:25" ht="21">
      <c r="A44" s="128">
        <f t="shared" si="14"/>
        <v>42</v>
      </c>
      <c r="B44" s="128" t="s">
        <v>348</v>
      </c>
      <c r="C44" s="128" t="s">
        <v>349</v>
      </c>
      <c r="D44" s="128" t="s">
        <v>296</v>
      </c>
      <c r="E44" s="128"/>
      <c r="F44" s="128"/>
      <c r="G44" s="128" t="s">
        <v>297</v>
      </c>
      <c r="H44" s="128" t="s">
        <v>298</v>
      </c>
      <c r="I44" s="128" t="s">
        <v>299</v>
      </c>
      <c r="J44" s="128" t="s">
        <v>304</v>
      </c>
      <c r="K44" s="128" t="s">
        <v>301</v>
      </c>
      <c r="L44" s="129">
        <v>44189</v>
      </c>
      <c r="M44" s="130">
        <f t="shared" si="18"/>
        <v>1</v>
      </c>
      <c r="N44" s="129">
        <f t="shared" si="19"/>
        <v>44189</v>
      </c>
      <c r="O44" s="129">
        <v>44188</v>
      </c>
      <c r="P44" s="129">
        <v>44188</v>
      </c>
      <c r="Q44" s="131">
        <v>15352.632577154136</v>
      </c>
      <c r="R44" s="132">
        <v>10000</v>
      </c>
      <c r="S44" s="133">
        <v>99.99117886038547</v>
      </c>
      <c r="T44" s="128">
        <v>0</v>
      </c>
      <c r="U44" s="134">
        <f t="shared" si="20"/>
        <v>153512783</v>
      </c>
      <c r="V44" s="135">
        <v>0.0322</v>
      </c>
      <c r="W44" s="135">
        <v>0.0322</v>
      </c>
      <c r="X44" s="128" t="s">
        <v>296</v>
      </c>
      <c r="Y44" s="53"/>
    </row>
    <row r="45" spans="1:25" ht="21">
      <c r="A45" s="128">
        <f t="shared" si="14"/>
        <v>43</v>
      </c>
      <c r="B45" s="128" t="s">
        <v>348</v>
      </c>
      <c r="C45" s="128" t="s">
        <v>349</v>
      </c>
      <c r="D45" s="128" t="s">
        <v>296</v>
      </c>
      <c r="E45" s="128"/>
      <c r="F45" s="128"/>
      <c r="G45" s="128" t="s">
        <v>297</v>
      </c>
      <c r="H45" s="128" t="s">
        <v>298</v>
      </c>
      <c r="I45" s="128" t="s">
        <v>299</v>
      </c>
      <c r="J45" s="128" t="s">
        <v>305</v>
      </c>
      <c r="K45" s="128" t="s">
        <v>301</v>
      </c>
      <c r="L45" s="129">
        <v>44189</v>
      </c>
      <c r="M45" s="130">
        <f t="shared" si="18"/>
        <v>1</v>
      </c>
      <c r="N45" s="129">
        <f t="shared" si="19"/>
        <v>44189</v>
      </c>
      <c r="O45" s="129">
        <v>44188</v>
      </c>
      <c r="P45" s="129">
        <v>44188</v>
      </c>
      <c r="Q45" s="131">
        <v>60665.65100177293</v>
      </c>
      <c r="R45" s="132">
        <v>10000</v>
      </c>
      <c r="S45" s="133">
        <v>99.99117886038546</v>
      </c>
      <c r="T45" s="128">
        <v>0</v>
      </c>
      <c r="U45" s="134">
        <f t="shared" si="20"/>
        <v>606602995.9999999</v>
      </c>
      <c r="V45" s="135">
        <v>0.0322</v>
      </c>
      <c r="W45" s="135">
        <v>0.0322</v>
      </c>
      <c r="X45" s="128" t="s">
        <v>296</v>
      </c>
      <c r="Y45" s="53"/>
    </row>
    <row r="46" spans="1:25" ht="21">
      <c r="A46" s="128">
        <f t="shared" si="14"/>
        <v>44</v>
      </c>
      <c r="B46" s="128" t="s">
        <v>348</v>
      </c>
      <c r="C46" s="128" t="s">
        <v>349</v>
      </c>
      <c r="D46" s="128" t="s">
        <v>296</v>
      </c>
      <c r="E46" s="128"/>
      <c r="F46" s="128"/>
      <c r="G46" s="128" t="s">
        <v>297</v>
      </c>
      <c r="H46" s="128" t="s">
        <v>298</v>
      </c>
      <c r="I46" s="128" t="s">
        <v>299</v>
      </c>
      <c r="J46" s="128" t="s">
        <v>306</v>
      </c>
      <c r="K46" s="128" t="s">
        <v>301</v>
      </c>
      <c r="L46" s="129">
        <v>44189</v>
      </c>
      <c r="M46" s="130">
        <f t="shared" si="18"/>
        <v>1</v>
      </c>
      <c r="N46" s="129">
        <f t="shared" si="19"/>
        <v>44189</v>
      </c>
      <c r="O46" s="129">
        <v>44188</v>
      </c>
      <c r="P46" s="129">
        <v>44188</v>
      </c>
      <c r="Q46" s="131">
        <v>82537.8340775788</v>
      </c>
      <c r="R46" s="132">
        <v>10000</v>
      </c>
      <c r="S46" s="133">
        <v>99.99117886038546</v>
      </c>
      <c r="T46" s="128">
        <v>0</v>
      </c>
      <c r="U46" s="134">
        <f t="shared" si="20"/>
        <v>825305533</v>
      </c>
      <c r="V46" s="135">
        <v>0.0322</v>
      </c>
      <c r="W46" s="135">
        <v>0.0322</v>
      </c>
      <c r="X46" s="128" t="s">
        <v>296</v>
      </c>
      <c r="Y46" s="53"/>
    </row>
    <row r="47" spans="1:25" ht="21">
      <c r="A47" s="128">
        <f t="shared" si="14"/>
        <v>45</v>
      </c>
      <c r="B47" s="128" t="s">
        <v>348</v>
      </c>
      <c r="C47" s="128" t="s">
        <v>349</v>
      </c>
      <c r="D47" s="128" t="s">
        <v>296</v>
      </c>
      <c r="E47" s="128"/>
      <c r="F47" s="128"/>
      <c r="G47" s="128" t="s">
        <v>297</v>
      </c>
      <c r="H47" s="128" t="s">
        <v>298</v>
      </c>
      <c r="I47" s="128" t="s">
        <v>299</v>
      </c>
      <c r="J47" s="128" t="s">
        <v>307</v>
      </c>
      <c r="K47" s="128" t="s">
        <v>301</v>
      </c>
      <c r="L47" s="129">
        <v>44189</v>
      </c>
      <c r="M47" s="130">
        <f t="shared" si="18"/>
        <v>1</v>
      </c>
      <c r="N47" s="129">
        <f t="shared" si="19"/>
        <v>44189</v>
      </c>
      <c r="O47" s="129">
        <v>44188</v>
      </c>
      <c r="P47" s="129">
        <v>44188</v>
      </c>
      <c r="Q47" s="131">
        <v>52429.25328963155</v>
      </c>
      <c r="R47" s="132">
        <v>10000</v>
      </c>
      <c r="S47" s="133">
        <v>99.99117886038546</v>
      </c>
      <c r="T47" s="128">
        <v>0</v>
      </c>
      <c r="U47" s="134">
        <f t="shared" si="20"/>
        <v>524246284.3200002</v>
      </c>
      <c r="V47" s="135">
        <v>0.0322</v>
      </c>
      <c r="W47" s="135">
        <v>0.0322</v>
      </c>
      <c r="X47" s="128" t="s">
        <v>296</v>
      </c>
      <c r="Y47" s="53"/>
    </row>
    <row r="48" spans="1:25" ht="21">
      <c r="A48" s="128">
        <f t="shared" si="14"/>
        <v>46</v>
      </c>
      <c r="B48" s="128" t="s">
        <v>348</v>
      </c>
      <c r="C48" s="128" t="s">
        <v>349</v>
      </c>
      <c r="D48" s="128" t="s">
        <v>296</v>
      </c>
      <c r="E48" s="128"/>
      <c r="F48" s="128"/>
      <c r="G48" s="128" t="s">
        <v>297</v>
      </c>
      <c r="H48" s="128" t="s">
        <v>298</v>
      </c>
      <c r="I48" s="128" t="s">
        <v>299</v>
      </c>
      <c r="J48" s="128" t="s">
        <v>302</v>
      </c>
      <c r="K48" s="128" t="s">
        <v>301</v>
      </c>
      <c r="L48" s="129">
        <v>44189</v>
      </c>
      <c r="M48" s="130">
        <f t="shared" si="18"/>
        <v>1</v>
      </c>
      <c r="N48" s="129">
        <f t="shared" si="19"/>
        <v>44189</v>
      </c>
      <c r="O48" s="129">
        <v>44188</v>
      </c>
      <c r="P48" s="129">
        <v>44188</v>
      </c>
      <c r="Q48" s="131">
        <v>14000.000000355947</v>
      </c>
      <c r="R48" s="132">
        <v>10000</v>
      </c>
      <c r="S48" s="133">
        <v>99.99109668317203</v>
      </c>
      <c r="T48" s="128">
        <v>0</v>
      </c>
      <c r="U48" s="134">
        <f t="shared" si="20"/>
        <v>139987535.36</v>
      </c>
      <c r="V48" s="135">
        <v>0.0325</v>
      </c>
      <c r="W48" s="135">
        <v>0.0325</v>
      </c>
      <c r="X48" s="133" t="s">
        <v>296</v>
      </c>
      <c r="Y48" s="53"/>
    </row>
    <row r="49" spans="1:25" ht="21">
      <c r="A49" s="128">
        <f t="shared" si="14"/>
        <v>47</v>
      </c>
      <c r="B49" s="128" t="s">
        <v>350</v>
      </c>
      <c r="C49" s="128" t="s">
        <v>124</v>
      </c>
      <c r="D49" s="128" t="s">
        <v>315</v>
      </c>
      <c r="E49" s="128" t="s">
        <v>351</v>
      </c>
      <c r="F49" s="128" t="s">
        <v>311</v>
      </c>
      <c r="G49" s="128" t="s">
        <v>297</v>
      </c>
      <c r="H49" s="128" t="s">
        <v>298</v>
      </c>
      <c r="I49" s="128" t="s">
        <v>299</v>
      </c>
      <c r="J49" s="128" t="s">
        <v>300</v>
      </c>
      <c r="K49" s="128" t="s">
        <v>301</v>
      </c>
      <c r="L49" s="129">
        <v>44312</v>
      </c>
      <c r="M49" s="130">
        <f t="shared" si="18"/>
        <v>123</v>
      </c>
      <c r="N49" s="129">
        <f t="shared" si="19"/>
        <v>44312</v>
      </c>
      <c r="O49" s="129">
        <v>44189</v>
      </c>
      <c r="P49" s="129">
        <v>44189</v>
      </c>
      <c r="Q49" s="131">
        <v>1000</v>
      </c>
      <c r="R49" s="132">
        <v>493268</v>
      </c>
      <c r="S49" s="133">
        <v>100</v>
      </c>
      <c r="T49" s="128">
        <v>0</v>
      </c>
      <c r="U49" s="134">
        <f t="shared" si="20"/>
        <v>493268000</v>
      </c>
      <c r="V49" s="135">
        <v>0.0405</v>
      </c>
      <c r="W49" s="135">
        <v>0.0405</v>
      </c>
      <c r="X49" s="133" t="s">
        <v>315</v>
      </c>
      <c r="Y49" s="53"/>
    </row>
    <row r="50" spans="1:25" ht="21">
      <c r="A50" s="128">
        <f>A49+1</f>
        <v>48</v>
      </c>
      <c r="B50" s="128" t="s">
        <v>352</v>
      </c>
      <c r="C50" s="128" t="s">
        <v>353</v>
      </c>
      <c r="D50" s="128" t="s">
        <v>296</v>
      </c>
      <c r="E50" s="128"/>
      <c r="F50" s="128"/>
      <c r="G50" s="128" t="s">
        <v>297</v>
      </c>
      <c r="H50" s="128" t="s">
        <v>298</v>
      </c>
      <c r="I50" s="128" t="s">
        <v>299</v>
      </c>
      <c r="J50" s="128" t="s">
        <v>300</v>
      </c>
      <c r="K50" s="128" t="s">
        <v>301</v>
      </c>
      <c r="L50" s="129">
        <v>44193</v>
      </c>
      <c r="M50" s="130">
        <f>L50-O50</f>
        <v>4</v>
      </c>
      <c r="N50" s="129">
        <f>L50</f>
        <v>44193</v>
      </c>
      <c r="O50" s="129">
        <v>44189</v>
      </c>
      <c r="P50" s="129">
        <v>44189</v>
      </c>
      <c r="Q50" s="131">
        <v>24065.843149361095</v>
      </c>
      <c r="R50" s="132">
        <v>10000</v>
      </c>
      <c r="S50" s="133">
        <v>99.965381851326</v>
      </c>
      <c r="T50" s="128">
        <v>0</v>
      </c>
      <c r="U50" s="134">
        <f>(Q50*R50*S50/100)+T50</f>
        <v>240575119.99999997</v>
      </c>
      <c r="V50" s="135">
        <v>0.0316</v>
      </c>
      <c r="W50" s="135">
        <v>0.0316</v>
      </c>
      <c r="X50" s="128" t="s">
        <v>296</v>
      </c>
      <c r="Y50" s="53"/>
    </row>
    <row r="51" spans="1:25" ht="21">
      <c r="A51" s="128">
        <f aca="true" t="shared" si="21" ref="A51:A87">A50+1</f>
        <v>49</v>
      </c>
      <c r="B51" s="128" t="s">
        <v>352</v>
      </c>
      <c r="C51" s="128" t="s">
        <v>353</v>
      </c>
      <c r="D51" s="128" t="s">
        <v>296</v>
      </c>
      <c r="E51" s="128"/>
      <c r="F51" s="128"/>
      <c r="G51" s="128" t="s">
        <v>297</v>
      </c>
      <c r="H51" s="128" t="s">
        <v>298</v>
      </c>
      <c r="I51" s="128" t="s">
        <v>299</v>
      </c>
      <c r="J51" s="128" t="s">
        <v>302</v>
      </c>
      <c r="K51" s="128" t="s">
        <v>301</v>
      </c>
      <c r="L51" s="129">
        <v>44193</v>
      </c>
      <c r="M51" s="130">
        <f aca="true" t="shared" si="22" ref="M51:M56">L51-O51</f>
        <v>4</v>
      </c>
      <c r="N51" s="129">
        <f aca="true" t="shared" si="23" ref="N51:N56">L51</f>
        <v>44193</v>
      </c>
      <c r="O51" s="129">
        <v>44189</v>
      </c>
      <c r="P51" s="129">
        <v>44189</v>
      </c>
      <c r="Q51" s="131">
        <v>115070.52638590422</v>
      </c>
      <c r="R51" s="132">
        <v>10000</v>
      </c>
      <c r="S51" s="133">
        <v>99.965381851326</v>
      </c>
      <c r="T51" s="128">
        <v>0</v>
      </c>
      <c r="U51" s="134">
        <f aca="true" t="shared" si="24" ref="U51:U56">(Q51*R51*S51/100)+T51</f>
        <v>1150306910.9999998</v>
      </c>
      <c r="V51" s="135">
        <v>0.0316</v>
      </c>
      <c r="W51" s="135">
        <v>0.0316</v>
      </c>
      <c r="X51" s="133" t="s">
        <v>296</v>
      </c>
      <c r="Y51" s="53"/>
    </row>
    <row r="52" spans="1:25" ht="21">
      <c r="A52" s="128">
        <f t="shared" si="21"/>
        <v>50</v>
      </c>
      <c r="B52" s="128" t="s">
        <v>352</v>
      </c>
      <c r="C52" s="128" t="s">
        <v>353</v>
      </c>
      <c r="D52" s="128" t="s">
        <v>296</v>
      </c>
      <c r="E52" s="128"/>
      <c r="F52" s="128"/>
      <c r="G52" s="128" t="s">
        <v>297</v>
      </c>
      <c r="H52" s="128" t="s">
        <v>298</v>
      </c>
      <c r="I52" s="128" t="s">
        <v>299</v>
      </c>
      <c r="J52" s="128" t="s">
        <v>303</v>
      </c>
      <c r="K52" s="128" t="s">
        <v>301</v>
      </c>
      <c r="L52" s="129">
        <v>44193</v>
      </c>
      <c r="M52" s="130">
        <f t="shared" si="22"/>
        <v>4</v>
      </c>
      <c r="N52" s="129">
        <f t="shared" si="23"/>
        <v>44193</v>
      </c>
      <c r="O52" s="129">
        <v>44189</v>
      </c>
      <c r="P52" s="129">
        <v>44189</v>
      </c>
      <c r="Q52" s="131">
        <v>23878.25941134378</v>
      </c>
      <c r="R52" s="132">
        <v>10000</v>
      </c>
      <c r="S52" s="133">
        <v>99.965381851326</v>
      </c>
      <c r="T52" s="128">
        <v>0</v>
      </c>
      <c r="U52" s="134">
        <f t="shared" si="24"/>
        <v>238699931.99999997</v>
      </c>
      <c r="V52" s="135">
        <v>0.0316</v>
      </c>
      <c r="W52" s="135">
        <v>0.0316</v>
      </c>
      <c r="X52" s="128" t="s">
        <v>296</v>
      </c>
      <c r="Y52" s="53"/>
    </row>
    <row r="53" spans="1:25" ht="21">
      <c r="A53" s="128">
        <f t="shared" si="21"/>
        <v>51</v>
      </c>
      <c r="B53" s="128" t="s">
        <v>352</v>
      </c>
      <c r="C53" s="128" t="s">
        <v>353</v>
      </c>
      <c r="D53" s="128" t="s">
        <v>296</v>
      </c>
      <c r="E53" s="128"/>
      <c r="F53" s="128"/>
      <c r="G53" s="128" t="s">
        <v>297</v>
      </c>
      <c r="H53" s="128" t="s">
        <v>298</v>
      </c>
      <c r="I53" s="128" t="s">
        <v>299</v>
      </c>
      <c r="J53" s="128" t="s">
        <v>304</v>
      </c>
      <c r="K53" s="128" t="s">
        <v>301</v>
      </c>
      <c r="L53" s="129">
        <v>44193</v>
      </c>
      <c r="M53" s="130">
        <f t="shared" si="22"/>
        <v>4</v>
      </c>
      <c r="N53" s="129">
        <f t="shared" si="23"/>
        <v>44193</v>
      </c>
      <c r="O53" s="129">
        <v>44189</v>
      </c>
      <c r="P53" s="129">
        <v>44189</v>
      </c>
      <c r="Q53" s="131">
        <v>15352.632597177862</v>
      </c>
      <c r="R53" s="132">
        <v>10000</v>
      </c>
      <c r="S53" s="133">
        <v>99.96538185132601</v>
      </c>
      <c r="T53" s="128">
        <v>0</v>
      </c>
      <c r="U53" s="134">
        <f t="shared" si="24"/>
        <v>153473178.00000003</v>
      </c>
      <c r="V53" s="135">
        <v>0.0316</v>
      </c>
      <c r="W53" s="135">
        <v>0.0316</v>
      </c>
      <c r="X53" s="128" t="s">
        <v>296</v>
      </c>
      <c r="Y53" s="53"/>
    </row>
    <row r="54" spans="1:25" ht="21">
      <c r="A54" s="128">
        <f t="shared" si="21"/>
        <v>52</v>
      </c>
      <c r="B54" s="128" t="s">
        <v>352</v>
      </c>
      <c r="C54" s="128" t="s">
        <v>353</v>
      </c>
      <c r="D54" s="128" t="s">
        <v>296</v>
      </c>
      <c r="E54" s="128"/>
      <c r="F54" s="128"/>
      <c r="G54" s="128" t="s">
        <v>297</v>
      </c>
      <c r="H54" s="128" t="s">
        <v>298</v>
      </c>
      <c r="I54" s="128" t="s">
        <v>299</v>
      </c>
      <c r="J54" s="128" t="s">
        <v>305</v>
      </c>
      <c r="K54" s="128" t="s">
        <v>301</v>
      </c>
      <c r="L54" s="129">
        <v>44193</v>
      </c>
      <c r="M54" s="130">
        <f t="shared" si="22"/>
        <v>4</v>
      </c>
      <c r="N54" s="129">
        <f t="shared" si="23"/>
        <v>44193</v>
      </c>
      <c r="O54" s="129">
        <v>44189</v>
      </c>
      <c r="P54" s="129">
        <v>44189</v>
      </c>
      <c r="Q54" s="131">
        <v>60665.651025265965</v>
      </c>
      <c r="R54" s="132">
        <v>10000</v>
      </c>
      <c r="S54" s="133">
        <v>99.96538185132601</v>
      </c>
      <c r="T54" s="128">
        <v>0</v>
      </c>
      <c r="U54" s="134">
        <f t="shared" si="24"/>
        <v>606446497</v>
      </c>
      <c r="V54" s="135">
        <v>0.0316</v>
      </c>
      <c r="W54" s="135">
        <v>0.0316</v>
      </c>
      <c r="X54" s="128" t="s">
        <v>296</v>
      </c>
      <c r="Y54" s="53"/>
    </row>
    <row r="55" spans="1:25" ht="21">
      <c r="A55" s="128">
        <f t="shared" si="21"/>
        <v>53</v>
      </c>
      <c r="B55" s="128" t="s">
        <v>352</v>
      </c>
      <c r="C55" s="128" t="s">
        <v>353</v>
      </c>
      <c r="D55" s="128" t="s">
        <v>296</v>
      </c>
      <c r="E55" s="128"/>
      <c r="F55" s="128"/>
      <c r="G55" s="128" t="s">
        <v>297</v>
      </c>
      <c r="H55" s="128" t="s">
        <v>298</v>
      </c>
      <c r="I55" s="128" t="s">
        <v>299</v>
      </c>
      <c r="J55" s="128" t="s">
        <v>306</v>
      </c>
      <c r="K55" s="128" t="s">
        <v>301</v>
      </c>
      <c r="L55" s="129">
        <v>44193</v>
      </c>
      <c r="M55" s="130">
        <f t="shared" si="22"/>
        <v>4</v>
      </c>
      <c r="N55" s="129">
        <f t="shared" si="23"/>
        <v>44193</v>
      </c>
      <c r="O55" s="129">
        <v>44189</v>
      </c>
      <c r="P55" s="129">
        <v>44189</v>
      </c>
      <c r="Q55" s="131">
        <v>82537.8340701107</v>
      </c>
      <c r="R55" s="132">
        <v>10000</v>
      </c>
      <c r="S55" s="133">
        <v>99.965381851326</v>
      </c>
      <c r="T55" s="128">
        <v>0</v>
      </c>
      <c r="U55" s="134">
        <f t="shared" si="24"/>
        <v>825092610</v>
      </c>
      <c r="V55" s="135">
        <v>0.0316</v>
      </c>
      <c r="W55" s="135">
        <v>0.0316</v>
      </c>
      <c r="X55" s="128" t="s">
        <v>296</v>
      </c>
      <c r="Y55" s="53"/>
    </row>
    <row r="56" spans="1:25" ht="21">
      <c r="A56" s="128">
        <f t="shared" si="21"/>
        <v>54</v>
      </c>
      <c r="B56" s="128" t="s">
        <v>352</v>
      </c>
      <c r="C56" s="128" t="s">
        <v>353</v>
      </c>
      <c r="D56" s="128" t="s">
        <v>296</v>
      </c>
      <c r="E56" s="128"/>
      <c r="F56" s="128"/>
      <c r="G56" s="128" t="s">
        <v>297</v>
      </c>
      <c r="H56" s="128" t="s">
        <v>298</v>
      </c>
      <c r="I56" s="128" t="s">
        <v>299</v>
      </c>
      <c r="J56" s="128" t="s">
        <v>307</v>
      </c>
      <c r="K56" s="128" t="s">
        <v>301</v>
      </c>
      <c r="L56" s="129">
        <v>44193</v>
      </c>
      <c r="M56" s="130">
        <f t="shared" si="22"/>
        <v>4</v>
      </c>
      <c r="N56" s="129">
        <f t="shared" si="23"/>
        <v>44193</v>
      </c>
      <c r="O56" s="129">
        <v>44189</v>
      </c>
      <c r="P56" s="129">
        <v>44189</v>
      </c>
      <c r="Q56" s="131">
        <v>52429.253359876784</v>
      </c>
      <c r="R56" s="132">
        <v>10000</v>
      </c>
      <c r="S56" s="133">
        <v>99.96538185132601</v>
      </c>
      <c r="T56" s="128">
        <v>0</v>
      </c>
      <c r="U56" s="134">
        <f t="shared" si="24"/>
        <v>524111033.23</v>
      </c>
      <c r="V56" s="135">
        <v>0.0316</v>
      </c>
      <c r="W56" s="135">
        <v>0.0316</v>
      </c>
      <c r="X56" s="128" t="s">
        <v>296</v>
      </c>
      <c r="Y56" s="53"/>
    </row>
    <row r="57" spans="1:25" ht="21">
      <c r="A57" s="128">
        <f t="shared" si="21"/>
        <v>55</v>
      </c>
      <c r="B57" s="128" t="s">
        <v>354</v>
      </c>
      <c r="C57" s="128" t="s">
        <v>355</v>
      </c>
      <c r="D57" s="128" t="s">
        <v>296</v>
      </c>
      <c r="E57" s="128"/>
      <c r="F57" s="128"/>
      <c r="G57" s="128" t="s">
        <v>297</v>
      </c>
      <c r="H57" s="128" t="s">
        <v>298</v>
      </c>
      <c r="I57" s="128" t="s">
        <v>299</v>
      </c>
      <c r="J57" s="128" t="s">
        <v>300</v>
      </c>
      <c r="K57" s="128" t="s">
        <v>301</v>
      </c>
      <c r="L57" s="129">
        <v>44194</v>
      </c>
      <c r="M57" s="130">
        <f>L57-O57</f>
        <v>1</v>
      </c>
      <c r="N57" s="129">
        <f>L57</f>
        <v>44194</v>
      </c>
      <c r="O57" s="129">
        <v>44193</v>
      </c>
      <c r="P57" s="129">
        <v>44193</v>
      </c>
      <c r="Q57" s="131">
        <v>24065.838620092578</v>
      </c>
      <c r="R57" s="132">
        <v>10000</v>
      </c>
      <c r="S57" s="133">
        <v>99.99131582270799</v>
      </c>
      <c r="T57" s="128">
        <v>0</v>
      </c>
      <c r="U57" s="134">
        <f>(Q57*R57*S57/100)+T57</f>
        <v>240637487</v>
      </c>
      <c r="V57" s="135">
        <v>0.0317</v>
      </c>
      <c r="W57" s="135">
        <v>0.0317</v>
      </c>
      <c r="X57" s="128" t="s">
        <v>296</v>
      </c>
      <c r="Y57" s="53"/>
    </row>
    <row r="58" spans="1:25" ht="21">
      <c r="A58" s="128">
        <f t="shared" si="21"/>
        <v>56</v>
      </c>
      <c r="B58" s="128" t="s">
        <v>354</v>
      </c>
      <c r="C58" s="128" t="s">
        <v>355</v>
      </c>
      <c r="D58" s="128" t="s">
        <v>296</v>
      </c>
      <c r="E58" s="128"/>
      <c r="F58" s="128"/>
      <c r="G58" s="128" t="s">
        <v>297</v>
      </c>
      <c r="H58" s="128" t="s">
        <v>298</v>
      </c>
      <c r="I58" s="128" t="s">
        <v>299</v>
      </c>
      <c r="J58" s="128" t="s">
        <v>302</v>
      </c>
      <c r="K58" s="128" t="s">
        <v>301</v>
      </c>
      <c r="L58" s="129">
        <v>44194</v>
      </c>
      <c r="M58" s="130">
        <f aca="true" t="shared" si="25" ref="M58:M65">L58-O58</f>
        <v>1</v>
      </c>
      <c r="N58" s="129">
        <f aca="true" t="shared" si="26" ref="N58:N65">L58</f>
        <v>44194</v>
      </c>
      <c r="O58" s="129">
        <v>44193</v>
      </c>
      <c r="P58" s="129">
        <v>44193</v>
      </c>
      <c r="Q58" s="131">
        <v>36796.463345046956</v>
      </c>
      <c r="R58" s="132">
        <v>10000</v>
      </c>
      <c r="S58" s="133">
        <v>99.99126103773396</v>
      </c>
      <c r="T58" s="128">
        <v>0</v>
      </c>
      <c r="U58" s="134">
        <f aca="true" t="shared" si="27" ref="U58:U65">(Q58*R58*S58/100)+T58</f>
        <v>367932477.1599999</v>
      </c>
      <c r="V58" s="135">
        <v>0.0319</v>
      </c>
      <c r="W58" s="135">
        <v>0.0319</v>
      </c>
      <c r="X58" s="133" t="s">
        <v>296</v>
      </c>
      <c r="Y58" s="53"/>
    </row>
    <row r="59" spans="1:25" ht="21">
      <c r="A59" s="128">
        <f t="shared" si="21"/>
        <v>57</v>
      </c>
      <c r="B59" s="128" t="s">
        <v>354</v>
      </c>
      <c r="C59" s="128" t="s">
        <v>355</v>
      </c>
      <c r="D59" s="128" t="s">
        <v>296</v>
      </c>
      <c r="E59" s="128"/>
      <c r="F59" s="128"/>
      <c r="G59" s="128" t="s">
        <v>297</v>
      </c>
      <c r="H59" s="128" t="s">
        <v>298</v>
      </c>
      <c r="I59" s="128" t="s">
        <v>299</v>
      </c>
      <c r="J59" s="128" t="s">
        <v>303</v>
      </c>
      <c r="K59" s="128" t="s">
        <v>301</v>
      </c>
      <c r="L59" s="129">
        <v>44194</v>
      </c>
      <c r="M59" s="130">
        <f t="shared" si="25"/>
        <v>1</v>
      </c>
      <c r="N59" s="129">
        <f t="shared" si="26"/>
        <v>44194</v>
      </c>
      <c r="O59" s="129">
        <v>44193</v>
      </c>
      <c r="P59" s="129">
        <v>44193</v>
      </c>
      <c r="Q59" s="131">
        <v>23878.24838857282</v>
      </c>
      <c r="R59" s="132">
        <v>10000</v>
      </c>
      <c r="S59" s="133">
        <v>99.99134321521753</v>
      </c>
      <c r="T59" s="128">
        <v>0</v>
      </c>
      <c r="U59" s="134">
        <f t="shared" si="27"/>
        <v>238761812.99999997</v>
      </c>
      <c r="V59" s="135">
        <v>0.0316</v>
      </c>
      <c r="W59" s="135">
        <v>0.0316</v>
      </c>
      <c r="X59" s="128" t="s">
        <v>296</v>
      </c>
      <c r="Y59" s="53"/>
    </row>
    <row r="60" spans="1:25" ht="21">
      <c r="A60" s="128">
        <f t="shared" si="21"/>
        <v>58</v>
      </c>
      <c r="B60" s="128" t="s">
        <v>354</v>
      </c>
      <c r="C60" s="128" t="s">
        <v>355</v>
      </c>
      <c r="D60" s="128" t="s">
        <v>296</v>
      </c>
      <c r="E60" s="128"/>
      <c r="F60" s="128"/>
      <c r="G60" s="128" t="s">
        <v>297</v>
      </c>
      <c r="H60" s="128" t="s">
        <v>298</v>
      </c>
      <c r="I60" s="128" t="s">
        <v>299</v>
      </c>
      <c r="J60" s="128" t="s">
        <v>304</v>
      </c>
      <c r="K60" s="128" t="s">
        <v>301</v>
      </c>
      <c r="L60" s="129">
        <v>44194</v>
      </c>
      <c r="M60" s="130">
        <f t="shared" si="25"/>
        <v>1</v>
      </c>
      <c r="N60" s="129">
        <f t="shared" si="26"/>
        <v>44194</v>
      </c>
      <c r="O60" s="129">
        <v>44193</v>
      </c>
      <c r="P60" s="129">
        <v>44193</v>
      </c>
      <c r="Q60" s="131">
        <v>15352.625543751783</v>
      </c>
      <c r="R60" s="132">
        <v>10000</v>
      </c>
      <c r="S60" s="133">
        <v>99.99134321521751</v>
      </c>
      <c r="T60" s="128">
        <v>0</v>
      </c>
      <c r="U60" s="134">
        <f t="shared" si="27"/>
        <v>153512964.99999997</v>
      </c>
      <c r="V60" s="135">
        <v>0.0316</v>
      </c>
      <c r="W60" s="135">
        <v>0.0316</v>
      </c>
      <c r="X60" s="128" t="s">
        <v>296</v>
      </c>
      <c r="Y60" s="53"/>
    </row>
    <row r="61" spans="1:25" ht="21">
      <c r="A61" s="128">
        <f t="shared" si="21"/>
        <v>59</v>
      </c>
      <c r="B61" s="128" t="s">
        <v>354</v>
      </c>
      <c r="C61" s="128" t="s">
        <v>355</v>
      </c>
      <c r="D61" s="128" t="s">
        <v>296</v>
      </c>
      <c r="E61" s="128"/>
      <c r="F61" s="128"/>
      <c r="G61" s="128" t="s">
        <v>297</v>
      </c>
      <c r="H61" s="128" t="s">
        <v>298</v>
      </c>
      <c r="I61" s="128" t="s">
        <v>299</v>
      </c>
      <c r="J61" s="128" t="s">
        <v>305</v>
      </c>
      <c r="K61" s="128" t="s">
        <v>301</v>
      </c>
      <c r="L61" s="129">
        <v>44194</v>
      </c>
      <c r="M61" s="130">
        <f t="shared" si="25"/>
        <v>1</v>
      </c>
      <c r="N61" s="129">
        <f t="shared" si="26"/>
        <v>44194</v>
      </c>
      <c r="O61" s="129">
        <v>44193</v>
      </c>
      <c r="P61" s="129">
        <v>44193</v>
      </c>
      <c r="Q61" s="131">
        <v>60665.67285025883</v>
      </c>
      <c r="R61" s="132">
        <v>10000</v>
      </c>
      <c r="S61" s="133">
        <v>99.99126103773395</v>
      </c>
      <c r="T61" s="128">
        <v>0</v>
      </c>
      <c r="U61" s="134">
        <f t="shared" si="27"/>
        <v>606603713</v>
      </c>
      <c r="V61" s="135">
        <v>0.0319</v>
      </c>
      <c r="W61" s="135">
        <v>0.0319</v>
      </c>
      <c r="X61" s="128" t="s">
        <v>296</v>
      </c>
      <c r="Y61" s="53"/>
    </row>
    <row r="62" spans="1:25" ht="21">
      <c r="A62" s="128">
        <f t="shared" si="21"/>
        <v>60</v>
      </c>
      <c r="B62" s="128" t="s">
        <v>354</v>
      </c>
      <c r="C62" s="128" t="s">
        <v>355</v>
      </c>
      <c r="D62" s="128" t="s">
        <v>296</v>
      </c>
      <c r="E62" s="128"/>
      <c r="F62" s="128"/>
      <c r="G62" s="128" t="s">
        <v>297</v>
      </c>
      <c r="H62" s="128" t="s">
        <v>298</v>
      </c>
      <c r="I62" s="128" t="s">
        <v>299</v>
      </c>
      <c r="J62" s="128" t="s">
        <v>306</v>
      </c>
      <c r="K62" s="128" t="s">
        <v>301</v>
      </c>
      <c r="L62" s="129">
        <v>44194</v>
      </c>
      <c r="M62" s="130">
        <f t="shared" si="25"/>
        <v>1</v>
      </c>
      <c r="N62" s="129">
        <f t="shared" si="26"/>
        <v>44194</v>
      </c>
      <c r="O62" s="129">
        <v>44193</v>
      </c>
      <c r="P62" s="129">
        <v>44193</v>
      </c>
      <c r="Q62" s="131">
        <v>82537.86380477311</v>
      </c>
      <c r="R62" s="132">
        <v>10000</v>
      </c>
      <c r="S62" s="133">
        <v>99.99126103773395</v>
      </c>
      <c r="T62" s="128">
        <v>0</v>
      </c>
      <c r="U62" s="134">
        <f t="shared" si="27"/>
        <v>825306508.52</v>
      </c>
      <c r="V62" s="135">
        <v>0.0319</v>
      </c>
      <c r="W62" s="135">
        <v>0.0319</v>
      </c>
      <c r="X62" s="128" t="s">
        <v>296</v>
      </c>
      <c r="Y62" s="53"/>
    </row>
    <row r="63" spans="1:25" ht="21">
      <c r="A63" s="128">
        <f t="shared" si="21"/>
        <v>61</v>
      </c>
      <c r="B63" s="128" t="s">
        <v>354</v>
      </c>
      <c r="C63" s="128" t="s">
        <v>355</v>
      </c>
      <c r="D63" s="128" t="s">
        <v>296</v>
      </c>
      <c r="E63" s="128"/>
      <c r="F63" s="128"/>
      <c r="G63" s="128" t="s">
        <v>297</v>
      </c>
      <c r="H63" s="128" t="s">
        <v>298</v>
      </c>
      <c r="I63" s="128" t="s">
        <v>299</v>
      </c>
      <c r="J63" s="128" t="s">
        <v>307</v>
      </c>
      <c r="K63" s="128" t="s">
        <v>301</v>
      </c>
      <c r="L63" s="129">
        <v>44194</v>
      </c>
      <c r="M63" s="130">
        <f t="shared" si="25"/>
        <v>1</v>
      </c>
      <c r="N63" s="129">
        <f t="shared" si="26"/>
        <v>44194</v>
      </c>
      <c r="O63" s="129">
        <v>44193</v>
      </c>
      <c r="P63" s="129">
        <v>44193</v>
      </c>
      <c r="Q63" s="131">
        <v>52429.229185533695</v>
      </c>
      <c r="R63" s="132">
        <v>10000</v>
      </c>
      <c r="S63" s="133">
        <v>99.99134321521753</v>
      </c>
      <c r="T63" s="128">
        <v>0</v>
      </c>
      <c r="U63" s="134">
        <f t="shared" si="27"/>
        <v>524246904.99999994</v>
      </c>
      <c r="V63" s="135">
        <v>0.0316</v>
      </c>
      <c r="W63" s="135">
        <v>0.0316</v>
      </c>
      <c r="X63" s="128" t="s">
        <v>296</v>
      </c>
      <c r="Y63" s="53"/>
    </row>
    <row r="64" spans="1:25" ht="21">
      <c r="A64" s="128">
        <f t="shared" si="21"/>
        <v>62</v>
      </c>
      <c r="B64" s="128" t="s">
        <v>354</v>
      </c>
      <c r="C64" s="128" t="s">
        <v>355</v>
      </c>
      <c r="D64" s="128" t="s">
        <v>296</v>
      </c>
      <c r="E64" s="128"/>
      <c r="F64" s="128"/>
      <c r="G64" s="128" t="s">
        <v>297</v>
      </c>
      <c r="H64" s="128" t="s">
        <v>298</v>
      </c>
      <c r="I64" s="128" t="s">
        <v>299</v>
      </c>
      <c r="J64" s="128" t="s">
        <v>302</v>
      </c>
      <c r="K64" s="128" t="s">
        <v>301</v>
      </c>
      <c r="L64" s="129">
        <v>44194</v>
      </c>
      <c r="M64" s="130">
        <f t="shared" si="25"/>
        <v>1</v>
      </c>
      <c r="N64" s="129">
        <f t="shared" si="26"/>
        <v>44194</v>
      </c>
      <c r="O64" s="129">
        <v>44193</v>
      </c>
      <c r="P64" s="129">
        <v>44193</v>
      </c>
      <c r="Q64" s="131">
        <v>65934.16137947018</v>
      </c>
      <c r="R64" s="132">
        <v>10000</v>
      </c>
      <c r="S64" s="133">
        <v>99.991315822708</v>
      </c>
      <c r="T64" s="128">
        <v>0</v>
      </c>
      <c r="U64" s="134">
        <f t="shared" si="27"/>
        <v>659284355.4</v>
      </c>
      <c r="V64" s="135">
        <v>0.0317</v>
      </c>
      <c r="W64" s="135">
        <v>0.0317</v>
      </c>
      <c r="X64" s="133" t="s">
        <v>296</v>
      </c>
      <c r="Y64" s="53"/>
    </row>
    <row r="65" spans="1:25" ht="21">
      <c r="A65" s="128">
        <f t="shared" si="21"/>
        <v>63</v>
      </c>
      <c r="B65" s="128" t="s">
        <v>354</v>
      </c>
      <c r="C65" s="128" t="s">
        <v>355</v>
      </c>
      <c r="D65" s="128" t="s">
        <v>296</v>
      </c>
      <c r="E65" s="128"/>
      <c r="F65" s="128"/>
      <c r="G65" s="128" t="s">
        <v>297</v>
      </c>
      <c r="H65" s="128" t="s">
        <v>298</v>
      </c>
      <c r="I65" s="128" t="s">
        <v>299</v>
      </c>
      <c r="J65" s="128" t="s">
        <v>302</v>
      </c>
      <c r="K65" s="128" t="s">
        <v>301</v>
      </c>
      <c r="L65" s="129">
        <v>44194</v>
      </c>
      <c r="M65" s="130">
        <f t="shared" si="25"/>
        <v>1</v>
      </c>
      <c r="N65" s="129">
        <f t="shared" si="26"/>
        <v>44194</v>
      </c>
      <c r="O65" s="129">
        <v>44193</v>
      </c>
      <c r="P65" s="129">
        <v>44193</v>
      </c>
      <c r="Q65" s="131">
        <v>12339.896882315486</v>
      </c>
      <c r="R65" s="132">
        <v>10000</v>
      </c>
      <c r="S65" s="133">
        <v>99.99134321521753</v>
      </c>
      <c r="T65" s="128">
        <v>0</v>
      </c>
      <c r="U65" s="134">
        <f t="shared" si="27"/>
        <v>123388286.44000006</v>
      </c>
      <c r="V65" s="135">
        <v>0.0316</v>
      </c>
      <c r="W65" s="135">
        <v>0.0316</v>
      </c>
      <c r="X65" s="133" t="s">
        <v>296</v>
      </c>
      <c r="Y65" s="53"/>
    </row>
    <row r="66" spans="1:25" ht="21">
      <c r="A66" s="128">
        <f t="shared" si="21"/>
        <v>64</v>
      </c>
      <c r="B66" s="128" t="s">
        <v>356</v>
      </c>
      <c r="C66" s="128" t="s">
        <v>357</v>
      </c>
      <c r="D66" s="128" t="s">
        <v>296</v>
      </c>
      <c r="E66" s="128"/>
      <c r="F66" s="128"/>
      <c r="G66" s="128" t="s">
        <v>297</v>
      </c>
      <c r="H66" s="128" t="s">
        <v>298</v>
      </c>
      <c r="I66" s="128" t="s">
        <v>299</v>
      </c>
      <c r="J66" s="128" t="s">
        <v>300</v>
      </c>
      <c r="K66" s="128" t="s">
        <v>301</v>
      </c>
      <c r="L66" s="129">
        <v>44195</v>
      </c>
      <c r="M66" s="130">
        <f>L66-O66</f>
        <v>1</v>
      </c>
      <c r="N66" s="129">
        <f>L66</f>
        <v>44195</v>
      </c>
      <c r="O66" s="129">
        <v>44194</v>
      </c>
      <c r="P66" s="129">
        <v>44194</v>
      </c>
      <c r="Q66" s="131">
        <v>24065.838643751013</v>
      </c>
      <c r="R66" s="132">
        <v>10000</v>
      </c>
      <c r="S66" s="133">
        <v>99.99211021157784</v>
      </c>
      <c r="T66" s="128">
        <v>0</v>
      </c>
      <c r="U66" s="134">
        <f>(Q66*R66*S66/100)+T66</f>
        <v>240639399.00000003</v>
      </c>
      <c r="V66" s="135">
        <v>0.0288</v>
      </c>
      <c r="W66" s="135">
        <v>0.0288</v>
      </c>
      <c r="X66" s="128" t="s">
        <v>296</v>
      </c>
      <c r="Y66" s="53"/>
    </row>
    <row r="67" spans="1:25" ht="21">
      <c r="A67" s="128">
        <f t="shared" si="21"/>
        <v>65</v>
      </c>
      <c r="B67" s="128" t="s">
        <v>356</v>
      </c>
      <c r="C67" s="128" t="s">
        <v>357</v>
      </c>
      <c r="D67" s="128" t="s">
        <v>296</v>
      </c>
      <c r="E67" s="128"/>
      <c r="F67" s="128"/>
      <c r="G67" s="128" t="s">
        <v>297</v>
      </c>
      <c r="H67" s="128" t="s">
        <v>298</v>
      </c>
      <c r="I67" s="128" t="s">
        <v>299</v>
      </c>
      <c r="J67" s="128" t="s">
        <v>302</v>
      </c>
      <c r="K67" s="128" t="s">
        <v>301</v>
      </c>
      <c r="L67" s="129">
        <v>44195</v>
      </c>
      <c r="M67" s="130">
        <f aca="true" t="shared" si="28" ref="M67:M72">L67-O67</f>
        <v>1</v>
      </c>
      <c r="N67" s="129">
        <f aca="true" t="shared" si="29" ref="N67:N72">L67</f>
        <v>44195</v>
      </c>
      <c r="O67" s="129">
        <v>44194</v>
      </c>
      <c r="P67" s="129">
        <v>44194</v>
      </c>
      <c r="Q67" s="131">
        <v>115070.52162069216</v>
      </c>
      <c r="R67" s="132">
        <v>10000</v>
      </c>
      <c r="S67" s="133">
        <v>99.99211021157784</v>
      </c>
      <c r="T67" s="128">
        <v>0</v>
      </c>
      <c r="U67" s="134">
        <f aca="true" t="shared" si="30" ref="U67:U72">(Q67*R67*S67/100)+T67</f>
        <v>1150614428</v>
      </c>
      <c r="V67" s="135">
        <v>0.0288</v>
      </c>
      <c r="W67" s="135">
        <v>0.0288</v>
      </c>
      <c r="X67" s="133" t="s">
        <v>296</v>
      </c>
      <c r="Y67" s="53"/>
    </row>
    <row r="68" spans="1:25" ht="21">
      <c r="A68" s="128">
        <f t="shared" si="21"/>
        <v>66</v>
      </c>
      <c r="B68" s="128" t="s">
        <v>356</v>
      </c>
      <c r="C68" s="128" t="s">
        <v>357</v>
      </c>
      <c r="D68" s="128" t="s">
        <v>296</v>
      </c>
      <c r="E68" s="128"/>
      <c r="F68" s="128"/>
      <c r="G68" s="128" t="s">
        <v>297</v>
      </c>
      <c r="H68" s="128" t="s">
        <v>298</v>
      </c>
      <c r="I68" s="128" t="s">
        <v>299</v>
      </c>
      <c r="J68" s="128" t="s">
        <v>303</v>
      </c>
      <c r="K68" s="128" t="s">
        <v>301</v>
      </c>
      <c r="L68" s="129">
        <v>44195</v>
      </c>
      <c r="M68" s="130">
        <f t="shared" si="28"/>
        <v>1</v>
      </c>
      <c r="N68" s="129">
        <f t="shared" si="29"/>
        <v>44195</v>
      </c>
      <c r="O68" s="129">
        <v>44194</v>
      </c>
      <c r="P68" s="129">
        <v>44194</v>
      </c>
      <c r="Q68" s="131">
        <v>23878.248443281096</v>
      </c>
      <c r="R68" s="132">
        <v>10000</v>
      </c>
      <c r="S68" s="133">
        <v>99.99211021157782</v>
      </c>
      <c r="T68" s="128">
        <v>0</v>
      </c>
      <c r="U68" s="134">
        <f t="shared" si="30"/>
        <v>238763645</v>
      </c>
      <c r="V68" s="135">
        <v>0.0288</v>
      </c>
      <c r="W68" s="135">
        <v>0.0288</v>
      </c>
      <c r="X68" s="128" t="s">
        <v>296</v>
      </c>
      <c r="Y68" s="53"/>
    </row>
    <row r="69" spans="1:25" ht="21">
      <c r="A69" s="128">
        <f t="shared" si="21"/>
        <v>67</v>
      </c>
      <c r="B69" s="128" t="s">
        <v>356</v>
      </c>
      <c r="C69" s="128" t="s">
        <v>357</v>
      </c>
      <c r="D69" s="128" t="s">
        <v>296</v>
      </c>
      <c r="E69" s="128"/>
      <c r="F69" s="128"/>
      <c r="G69" s="128" t="s">
        <v>297</v>
      </c>
      <c r="H69" s="128" t="s">
        <v>298</v>
      </c>
      <c r="I69" s="128" t="s">
        <v>299</v>
      </c>
      <c r="J69" s="128" t="s">
        <v>304</v>
      </c>
      <c r="K69" s="128" t="s">
        <v>301</v>
      </c>
      <c r="L69" s="129">
        <v>44195</v>
      </c>
      <c r="M69" s="130">
        <f t="shared" si="28"/>
        <v>1</v>
      </c>
      <c r="N69" s="129">
        <f t="shared" si="29"/>
        <v>44195</v>
      </c>
      <c r="O69" s="129">
        <v>44194</v>
      </c>
      <c r="P69" s="129">
        <v>44194</v>
      </c>
      <c r="Q69" s="131">
        <v>15352.625589676272</v>
      </c>
      <c r="R69" s="132">
        <v>10000</v>
      </c>
      <c r="S69" s="133">
        <v>99.99211021157784</v>
      </c>
      <c r="T69" s="128">
        <v>0</v>
      </c>
      <c r="U69" s="134">
        <f t="shared" si="30"/>
        <v>153514143</v>
      </c>
      <c r="V69" s="135">
        <v>0.0288</v>
      </c>
      <c r="W69" s="135">
        <v>0.0288</v>
      </c>
      <c r="X69" s="128" t="s">
        <v>296</v>
      </c>
      <c r="Y69" s="53"/>
    </row>
    <row r="70" spans="1:25" ht="21">
      <c r="A70" s="128">
        <f t="shared" si="21"/>
        <v>68</v>
      </c>
      <c r="B70" s="128" t="s">
        <v>356</v>
      </c>
      <c r="C70" s="128" t="s">
        <v>357</v>
      </c>
      <c r="D70" s="128" t="s">
        <v>296</v>
      </c>
      <c r="E70" s="128"/>
      <c r="F70" s="128"/>
      <c r="G70" s="128" t="s">
        <v>297</v>
      </c>
      <c r="H70" s="128" t="s">
        <v>298</v>
      </c>
      <c r="I70" s="128" t="s">
        <v>299</v>
      </c>
      <c r="J70" s="128" t="s">
        <v>305</v>
      </c>
      <c r="K70" s="128" t="s">
        <v>301</v>
      </c>
      <c r="L70" s="129">
        <v>44195</v>
      </c>
      <c r="M70" s="130">
        <f t="shared" si="28"/>
        <v>1</v>
      </c>
      <c r="N70" s="129">
        <f t="shared" si="29"/>
        <v>44195</v>
      </c>
      <c r="O70" s="129">
        <v>44194</v>
      </c>
      <c r="P70" s="129">
        <v>44194</v>
      </c>
      <c r="Q70" s="131">
        <v>60665.67279322827</v>
      </c>
      <c r="R70" s="132">
        <v>10000</v>
      </c>
      <c r="S70" s="133">
        <v>99.99211021157784</v>
      </c>
      <c r="T70" s="128">
        <v>0</v>
      </c>
      <c r="U70" s="134">
        <f t="shared" si="30"/>
        <v>606608864</v>
      </c>
      <c r="V70" s="135">
        <v>0.0288</v>
      </c>
      <c r="W70" s="135">
        <v>0.0288</v>
      </c>
      <c r="X70" s="128" t="s">
        <v>296</v>
      </c>
      <c r="Y70" s="53"/>
    </row>
    <row r="71" spans="1:25" ht="21">
      <c r="A71" s="128">
        <f t="shared" si="21"/>
        <v>69</v>
      </c>
      <c r="B71" s="128" t="s">
        <v>356</v>
      </c>
      <c r="C71" s="128" t="s">
        <v>357</v>
      </c>
      <c r="D71" s="128" t="s">
        <v>296</v>
      </c>
      <c r="E71" s="128"/>
      <c r="F71" s="128"/>
      <c r="G71" s="128" t="s">
        <v>297</v>
      </c>
      <c r="H71" s="128" t="s">
        <v>298</v>
      </c>
      <c r="I71" s="128" t="s">
        <v>299</v>
      </c>
      <c r="J71" s="128" t="s">
        <v>306</v>
      </c>
      <c r="K71" s="128" t="s">
        <v>301</v>
      </c>
      <c r="L71" s="129">
        <v>44195</v>
      </c>
      <c r="M71" s="130">
        <f t="shared" si="28"/>
        <v>1</v>
      </c>
      <c r="N71" s="129">
        <f t="shared" si="29"/>
        <v>44195</v>
      </c>
      <c r="O71" s="129">
        <v>44194</v>
      </c>
      <c r="P71" s="129">
        <v>44194</v>
      </c>
      <c r="Q71" s="131">
        <v>82537.86366281119</v>
      </c>
      <c r="R71" s="132">
        <v>10000</v>
      </c>
      <c r="S71" s="133">
        <v>99.99211021157782</v>
      </c>
      <c r="T71" s="128">
        <v>0</v>
      </c>
      <c r="U71" s="134">
        <f t="shared" si="30"/>
        <v>825313516</v>
      </c>
      <c r="V71" s="135">
        <v>0.0288</v>
      </c>
      <c r="W71" s="135">
        <v>0.0288</v>
      </c>
      <c r="X71" s="128" t="s">
        <v>296</v>
      </c>
      <c r="Y71" s="53"/>
    </row>
    <row r="72" spans="1:25" ht="21">
      <c r="A72" s="128">
        <f t="shared" si="21"/>
        <v>70</v>
      </c>
      <c r="B72" s="128" t="s">
        <v>356</v>
      </c>
      <c r="C72" s="128" t="s">
        <v>357</v>
      </c>
      <c r="D72" s="128" t="s">
        <v>296</v>
      </c>
      <c r="E72" s="128"/>
      <c r="F72" s="128"/>
      <c r="G72" s="128" t="s">
        <v>297</v>
      </c>
      <c r="H72" s="128" t="s">
        <v>298</v>
      </c>
      <c r="I72" s="128" t="s">
        <v>299</v>
      </c>
      <c r="J72" s="128" t="s">
        <v>307</v>
      </c>
      <c r="K72" s="128" t="s">
        <v>301</v>
      </c>
      <c r="L72" s="129">
        <v>44195</v>
      </c>
      <c r="M72" s="130">
        <f t="shared" si="28"/>
        <v>1</v>
      </c>
      <c r="N72" s="129">
        <f t="shared" si="29"/>
        <v>44195</v>
      </c>
      <c r="O72" s="129">
        <v>44194</v>
      </c>
      <c r="P72" s="129">
        <v>44194</v>
      </c>
      <c r="Q72" s="131">
        <v>52429.22924525884</v>
      </c>
      <c r="R72" s="132">
        <v>10000</v>
      </c>
      <c r="S72" s="133">
        <v>99.99211021157782</v>
      </c>
      <c r="T72" s="128">
        <v>0</v>
      </c>
      <c r="U72" s="134">
        <f t="shared" si="30"/>
        <v>524250926.9000001</v>
      </c>
      <c r="V72" s="135">
        <v>0.0288</v>
      </c>
      <c r="W72" s="135">
        <v>0.0288</v>
      </c>
      <c r="X72" s="128" t="s">
        <v>296</v>
      </c>
      <c r="Y72" s="53"/>
    </row>
    <row r="73" spans="1:25" ht="21">
      <c r="A73" s="128">
        <f t="shared" si="21"/>
        <v>71</v>
      </c>
      <c r="B73" s="128" t="s">
        <v>358</v>
      </c>
      <c r="C73" s="128" t="s">
        <v>359</v>
      </c>
      <c r="D73" s="128" t="s">
        <v>296</v>
      </c>
      <c r="E73" s="128"/>
      <c r="F73" s="128"/>
      <c r="G73" s="128" t="s">
        <v>297</v>
      </c>
      <c r="H73" s="128" t="s">
        <v>298</v>
      </c>
      <c r="I73" s="128" t="s">
        <v>299</v>
      </c>
      <c r="J73" s="128" t="s">
        <v>300</v>
      </c>
      <c r="K73" s="128" t="s">
        <v>301</v>
      </c>
      <c r="L73" s="129">
        <v>44196</v>
      </c>
      <c r="M73" s="130">
        <f>L73-O73</f>
        <v>1</v>
      </c>
      <c r="N73" s="129">
        <f>L73</f>
        <v>44196</v>
      </c>
      <c r="O73" s="129">
        <v>44195</v>
      </c>
      <c r="P73" s="129">
        <v>44195</v>
      </c>
      <c r="Q73" s="131">
        <v>27316.10150923479</v>
      </c>
      <c r="R73" s="132">
        <v>10000</v>
      </c>
      <c r="S73" s="133">
        <v>99.99183628295553</v>
      </c>
      <c r="T73" s="128">
        <v>0</v>
      </c>
      <c r="U73" s="134">
        <f>(Q73*R73*S73/100)+T73</f>
        <v>273138715</v>
      </c>
      <c r="V73" s="135">
        <v>0.0298</v>
      </c>
      <c r="W73" s="135">
        <v>0.0298</v>
      </c>
      <c r="X73" s="128" t="s">
        <v>296</v>
      </c>
      <c r="Y73" s="53"/>
    </row>
    <row r="74" spans="1:25" ht="21">
      <c r="A74" s="128">
        <f t="shared" si="21"/>
        <v>72</v>
      </c>
      <c r="B74" s="128" t="s">
        <v>358</v>
      </c>
      <c r="C74" s="128" t="s">
        <v>359</v>
      </c>
      <c r="D74" s="128" t="s">
        <v>296</v>
      </c>
      <c r="E74" s="128"/>
      <c r="F74" s="128"/>
      <c r="G74" s="128" t="s">
        <v>297</v>
      </c>
      <c r="H74" s="128" t="s">
        <v>298</v>
      </c>
      <c r="I74" s="128" t="s">
        <v>299</v>
      </c>
      <c r="J74" s="128" t="s">
        <v>302</v>
      </c>
      <c r="K74" s="128" t="s">
        <v>301</v>
      </c>
      <c r="L74" s="129">
        <v>44196</v>
      </c>
      <c r="M74" s="130">
        <f aca="true" t="shared" si="31" ref="M74:M79">L74-O74</f>
        <v>1</v>
      </c>
      <c r="N74" s="129">
        <f aca="true" t="shared" si="32" ref="N74:N79">L74</f>
        <v>44196</v>
      </c>
      <c r="O74" s="129">
        <v>44195</v>
      </c>
      <c r="P74" s="129">
        <v>44195</v>
      </c>
      <c r="Q74" s="131">
        <v>115521.53975163074</v>
      </c>
      <c r="R74" s="132">
        <v>10000</v>
      </c>
      <c r="S74" s="133">
        <v>99.99183628295552</v>
      </c>
      <c r="T74" s="128">
        <v>0</v>
      </c>
      <c r="U74" s="134">
        <f aca="true" t="shared" si="33" ref="U74:U79">(Q74*R74*S74/100)+T74</f>
        <v>1155121088.9999998</v>
      </c>
      <c r="V74" s="135">
        <v>0.0298</v>
      </c>
      <c r="W74" s="135">
        <v>0.0298</v>
      </c>
      <c r="X74" s="133" t="s">
        <v>296</v>
      </c>
      <c r="Y74" s="53"/>
    </row>
    <row r="75" spans="1:25" ht="21">
      <c r="A75" s="128">
        <f t="shared" si="21"/>
        <v>73</v>
      </c>
      <c r="B75" s="128" t="s">
        <v>358</v>
      </c>
      <c r="C75" s="128" t="s">
        <v>359</v>
      </c>
      <c r="D75" s="128" t="s">
        <v>296</v>
      </c>
      <c r="E75" s="128"/>
      <c r="F75" s="128"/>
      <c r="G75" s="128" t="s">
        <v>297</v>
      </c>
      <c r="H75" s="128" t="s">
        <v>298</v>
      </c>
      <c r="I75" s="128" t="s">
        <v>299</v>
      </c>
      <c r="J75" s="128" t="s">
        <v>303</v>
      </c>
      <c r="K75" s="128" t="s">
        <v>301</v>
      </c>
      <c r="L75" s="129">
        <v>44196</v>
      </c>
      <c r="M75" s="130">
        <f t="shared" si="31"/>
        <v>1</v>
      </c>
      <c r="N75" s="129">
        <f t="shared" si="32"/>
        <v>44196</v>
      </c>
      <c r="O75" s="129">
        <v>44195</v>
      </c>
      <c r="P75" s="129">
        <v>44195</v>
      </c>
      <c r="Q75" s="131">
        <v>24682.435204169753</v>
      </c>
      <c r="R75" s="132">
        <v>10000</v>
      </c>
      <c r="S75" s="133">
        <v>99.99183628295553</v>
      </c>
      <c r="T75" s="128">
        <v>0</v>
      </c>
      <c r="U75" s="134">
        <f t="shared" si="33"/>
        <v>246804202</v>
      </c>
      <c r="V75" s="135">
        <v>0.0298</v>
      </c>
      <c r="W75" s="135">
        <v>0.0298</v>
      </c>
      <c r="X75" s="128" t="s">
        <v>296</v>
      </c>
      <c r="Y75" s="53"/>
    </row>
    <row r="76" spans="1:25" ht="21">
      <c r="A76" s="128">
        <f t="shared" si="21"/>
        <v>74</v>
      </c>
      <c r="B76" s="128" t="s">
        <v>358</v>
      </c>
      <c r="C76" s="128" t="s">
        <v>359</v>
      </c>
      <c r="D76" s="128" t="s">
        <v>296</v>
      </c>
      <c r="E76" s="128"/>
      <c r="F76" s="128"/>
      <c r="G76" s="128" t="s">
        <v>297</v>
      </c>
      <c r="H76" s="128" t="s">
        <v>298</v>
      </c>
      <c r="I76" s="128" t="s">
        <v>299</v>
      </c>
      <c r="J76" s="128" t="s">
        <v>304</v>
      </c>
      <c r="K76" s="128" t="s">
        <v>301</v>
      </c>
      <c r="L76" s="129">
        <v>44196</v>
      </c>
      <c r="M76" s="130">
        <f t="shared" si="31"/>
        <v>1</v>
      </c>
      <c r="N76" s="129">
        <f t="shared" si="32"/>
        <v>44196</v>
      </c>
      <c r="O76" s="129">
        <v>44195</v>
      </c>
      <c r="P76" s="129">
        <v>44195</v>
      </c>
      <c r="Q76" s="131">
        <v>16056.431601643399</v>
      </c>
      <c r="R76" s="132">
        <v>10000</v>
      </c>
      <c r="S76" s="133">
        <v>99.99183628295552</v>
      </c>
      <c r="T76" s="128">
        <v>0</v>
      </c>
      <c r="U76" s="134">
        <f t="shared" si="33"/>
        <v>160551208</v>
      </c>
      <c r="V76" s="135">
        <v>0.0298</v>
      </c>
      <c r="W76" s="135">
        <v>0.0298</v>
      </c>
      <c r="X76" s="128" t="s">
        <v>296</v>
      </c>
      <c r="Y76" s="53"/>
    </row>
    <row r="77" spans="1:25" ht="21">
      <c r="A77" s="128">
        <f t="shared" si="21"/>
        <v>75</v>
      </c>
      <c r="B77" s="128" t="s">
        <v>358</v>
      </c>
      <c r="C77" s="128" t="s">
        <v>359</v>
      </c>
      <c r="D77" s="128" t="s">
        <v>296</v>
      </c>
      <c r="E77" s="128"/>
      <c r="F77" s="128"/>
      <c r="G77" s="128" t="s">
        <v>297</v>
      </c>
      <c r="H77" s="128" t="s">
        <v>298</v>
      </c>
      <c r="I77" s="128" t="s">
        <v>299</v>
      </c>
      <c r="J77" s="128" t="s">
        <v>305</v>
      </c>
      <c r="K77" s="128" t="s">
        <v>301</v>
      </c>
      <c r="L77" s="129">
        <v>44196</v>
      </c>
      <c r="M77" s="130">
        <f t="shared" si="31"/>
        <v>1</v>
      </c>
      <c r="N77" s="129">
        <f t="shared" si="32"/>
        <v>44196</v>
      </c>
      <c r="O77" s="129">
        <v>44195</v>
      </c>
      <c r="P77" s="129">
        <v>44195</v>
      </c>
      <c r="Q77" s="131">
        <v>60727.62043109983</v>
      </c>
      <c r="R77" s="132">
        <v>10000</v>
      </c>
      <c r="S77" s="133">
        <v>99.99183628295553</v>
      </c>
      <c r="T77" s="128">
        <v>0</v>
      </c>
      <c r="U77" s="134">
        <f t="shared" si="33"/>
        <v>607226628</v>
      </c>
      <c r="V77" s="135">
        <v>0.0298</v>
      </c>
      <c r="W77" s="135">
        <v>0.0298</v>
      </c>
      <c r="X77" s="128" t="s">
        <v>296</v>
      </c>
      <c r="Y77" s="53"/>
    </row>
    <row r="78" spans="1:25" ht="21">
      <c r="A78" s="128">
        <f t="shared" si="21"/>
        <v>76</v>
      </c>
      <c r="B78" s="128" t="s">
        <v>358</v>
      </c>
      <c r="C78" s="128" t="s">
        <v>359</v>
      </c>
      <c r="D78" s="128" t="s">
        <v>296</v>
      </c>
      <c r="E78" s="128"/>
      <c r="F78" s="128"/>
      <c r="G78" s="128" t="s">
        <v>297</v>
      </c>
      <c r="H78" s="128" t="s">
        <v>298</v>
      </c>
      <c r="I78" s="128" t="s">
        <v>299</v>
      </c>
      <c r="J78" s="128" t="s">
        <v>306</v>
      </c>
      <c r="K78" s="128" t="s">
        <v>301</v>
      </c>
      <c r="L78" s="129">
        <v>44196</v>
      </c>
      <c r="M78" s="130">
        <f t="shared" si="31"/>
        <v>1</v>
      </c>
      <c r="N78" s="129">
        <f t="shared" si="32"/>
        <v>44196</v>
      </c>
      <c r="O78" s="129">
        <v>44195</v>
      </c>
      <c r="P78" s="129">
        <v>44195</v>
      </c>
      <c r="Q78" s="131">
        <v>83213.105182451</v>
      </c>
      <c r="R78" s="132">
        <v>10000</v>
      </c>
      <c r="S78" s="133">
        <v>99.99183628295553</v>
      </c>
      <c r="T78" s="128">
        <v>0</v>
      </c>
      <c r="U78" s="134">
        <f t="shared" si="33"/>
        <v>832063119</v>
      </c>
      <c r="V78" s="135">
        <v>0.0298</v>
      </c>
      <c r="W78" s="135">
        <v>0.0298</v>
      </c>
      <c r="X78" s="128" t="s">
        <v>296</v>
      </c>
      <c r="Y78" s="53"/>
    </row>
    <row r="79" spans="1:25" ht="21">
      <c r="A79" s="128">
        <f t="shared" si="21"/>
        <v>77</v>
      </c>
      <c r="B79" s="128" t="s">
        <v>358</v>
      </c>
      <c r="C79" s="128" t="s">
        <v>359</v>
      </c>
      <c r="D79" s="128" t="s">
        <v>296</v>
      </c>
      <c r="E79" s="128"/>
      <c r="F79" s="128"/>
      <c r="G79" s="128" t="s">
        <v>297</v>
      </c>
      <c r="H79" s="128" t="s">
        <v>298</v>
      </c>
      <c r="I79" s="128" t="s">
        <v>299</v>
      </c>
      <c r="J79" s="128" t="s">
        <v>307</v>
      </c>
      <c r="K79" s="128" t="s">
        <v>301</v>
      </c>
      <c r="L79" s="129">
        <v>44196</v>
      </c>
      <c r="M79" s="130">
        <f t="shared" si="31"/>
        <v>1</v>
      </c>
      <c r="N79" s="129">
        <f t="shared" si="32"/>
        <v>44196</v>
      </c>
      <c r="O79" s="129">
        <v>44195</v>
      </c>
      <c r="P79" s="129">
        <v>44195</v>
      </c>
      <c r="Q79" s="131">
        <v>52482.766321539595</v>
      </c>
      <c r="R79" s="132">
        <v>10000</v>
      </c>
      <c r="S79" s="133">
        <v>99.99183628295553</v>
      </c>
      <c r="T79" s="128">
        <v>0</v>
      </c>
      <c r="U79" s="134">
        <f t="shared" si="33"/>
        <v>524784817.7699999</v>
      </c>
      <c r="V79" s="135">
        <v>0.0298</v>
      </c>
      <c r="W79" s="135">
        <v>0.0298</v>
      </c>
      <c r="X79" s="128" t="s">
        <v>296</v>
      </c>
      <c r="Y79" s="53"/>
    </row>
    <row r="80" spans="1:25" ht="21">
      <c r="A80" s="128">
        <f t="shared" si="21"/>
        <v>78</v>
      </c>
      <c r="B80" s="128" t="s">
        <v>360</v>
      </c>
      <c r="C80" s="128" t="s">
        <v>361</v>
      </c>
      <c r="D80" s="128" t="s">
        <v>296</v>
      </c>
      <c r="E80" s="128"/>
      <c r="F80" s="128"/>
      <c r="G80" s="128" t="s">
        <v>297</v>
      </c>
      <c r="H80" s="128" t="s">
        <v>298</v>
      </c>
      <c r="I80" s="128" t="s">
        <v>299</v>
      </c>
      <c r="J80" s="128" t="s">
        <v>300</v>
      </c>
      <c r="K80" s="128" t="s">
        <v>301</v>
      </c>
      <c r="L80" s="129">
        <v>44197</v>
      </c>
      <c r="M80" s="130">
        <f>L80-O80</f>
        <v>1</v>
      </c>
      <c r="N80" s="129">
        <f>L80</f>
        <v>44197</v>
      </c>
      <c r="O80" s="129">
        <v>44196</v>
      </c>
      <c r="P80" s="129">
        <v>44196</v>
      </c>
      <c r="Q80" s="131">
        <v>28828.94044240526</v>
      </c>
      <c r="R80" s="132">
        <v>10000</v>
      </c>
      <c r="S80" s="133">
        <v>99.99211021157784</v>
      </c>
      <c r="T80" s="128">
        <v>0</v>
      </c>
      <c r="U80" s="134">
        <f>(Q80*R80*S80/100)+T80</f>
        <v>288266659.00000006</v>
      </c>
      <c r="V80" s="135">
        <v>0.0288</v>
      </c>
      <c r="W80" s="135">
        <v>0.0288</v>
      </c>
      <c r="X80" s="128" t="s">
        <v>296</v>
      </c>
      <c r="Y80" s="53"/>
    </row>
    <row r="81" spans="1:25" ht="21">
      <c r="A81" s="128">
        <f t="shared" si="21"/>
        <v>79</v>
      </c>
      <c r="B81" s="128" t="s">
        <v>360</v>
      </c>
      <c r="C81" s="128" t="s">
        <v>361</v>
      </c>
      <c r="D81" s="128" t="s">
        <v>296</v>
      </c>
      <c r="E81" s="128"/>
      <c r="F81" s="128"/>
      <c r="G81" s="128" t="s">
        <v>297</v>
      </c>
      <c r="H81" s="128" t="s">
        <v>298</v>
      </c>
      <c r="I81" s="128" t="s">
        <v>299</v>
      </c>
      <c r="J81" s="128" t="s">
        <v>302</v>
      </c>
      <c r="K81" s="128" t="s">
        <v>301</v>
      </c>
      <c r="L81" s="129">
        <v>44197</v>
      </c>
      <c r="M81" s="130">
        <f aca="true" t="shared" si="34" ref="M81:M87">L81-O81</f>
        <v>1</v>
      </c>
      <c r="N81" s="129">
        <f aca="true" t="shared" si="35" ref="N81:N87">L81</f>
        <v>44197</v>
      </c>
      <c r="O81" s="129">
        <v>44196</v>
      </c>
      <c r="P81" s="129">
        <v>44196</v>
      </c>
      <c r="Q81" s="131">
        <v>109673.27254415941</v>
      </c>
      <c r="R81" s="132">
        <v>10000</v>
      </c>
      <c r="S81" s="133">
        <v>99.99211021157782</v>
      </c>
      <c r="T81" s="128">
        <v>0</v>
      </c>
      <c r="U81" s="134">
        <f aca="true" t="shared" si="36" ref="U81:U87">(Q81*R81*S81/100)+T81</f>
        <v>1096646195.55</v>
      </c>
      <c r="V81" s="135">
        <v>0.0288</v>
      </c>
      <c r="W81" s="135">
        <v>0.0288</v>
      </c>
      <c r="X81" s="133" t="s">
        <v>296</v>
      </c>
      <c r="Y81" s="53"/>
    </row>
    <row r="82" spans="1:25" ht="21">
      <c r="A82" s="128">
        <f t="shared" si="21"/>
        <v>80</v>
      </c>
      <c r="B82" s="128" t="s">
        <v>360</v>
      </c>
      <c r="C82" s="128" t="s">
        <v>361</v>
      </c>
      <c r="D82" s="128" t="s">
        <v>296</v>
      </c>
      <c r="E82" s="128"/>
      <c r="F82" s="128"/>
      <c r="G82" s="128" t="s">
        <v>297</v>
      </c>
      <c r="H82" s="128" t="s">
        <v>298</v>
      </c>
      <c r="I82" s="128" t="s">
        <v>299</v>
      </c>
      <c r="J82" s="128" t="s">
        <v>303</v>
      </c>
      <c r="K82" s="128" t="s">
        <v>301</v>
      </c>
      <c r="L82" s="129">
        <v>44197</v>
      </c>
      <c r="M82" s="130">
        <f t="shared" si="34"/>
        <v>1</v>
      </c>
      <c r="N82" s="129">
        <f t="shared" si="35"/>
        <v>44197</v>
      </c>
      <c r="O82" s="129">
        <v>44196</v>
      </c>
      <c r="P82" s="129">
        <v>44196</v>
      </c>
      <c r="Q82" s="131">
        <v>24684.36524419112</v>
      </c>
      <c r="R82" s="132">
        <v>10000</v>
      </c>
      <c r="S82" s="133">
        <v>99.99211021157784</v>
      </c>
      <c r="T82" s="128">
        <v>0</v>
      </c>
      <c r="U82" s="134">
        <f t="shared" si="36"/>
        <v>246824177</v>
      </c>
      <c r="V82" s="135">
        <v>0.0288</v>
      </c>
      <c r="W82" s="135">
        <v>0.0288</v>
      </c>
      <c r="X82" s="128" t="s">
        <v>296</v>
      </c>
      <c r="Y82" s="53"/>
    </row>
    <row r="83" spans="1:25" ht="21">
      <c r="A83" s="128">
        <f t="shared" si="21"/>
        <v>81</v>
      </c>
      <c r="B83" s="128" t="s">
        <v>360</v>
      </c>
      <c r="C83" s="128" t="s">
        <v>361</v>
      </c>
      <c r="D83" s="128" t="s">
        <v>296</v>
      </c>
      <c r="E83" s="128"/>
      <c r="F83" s="128"/>
      <c r="G83" s="128" t="s">
        <v>297</v>
      </c>
      <c r="H83" s="128" t="s">
        <v>298</v>
      </c>
      <c r="I83" s="128" t="s">
        <v>299</v>
      </c>
      <c r="J83" s="128" t="s">
        <v>304</v>
      </c>
      <c r="K83" s="128" t="s">
        <v>301</v>
      </c>
      <c r="L83" s="129">
        <v>44197</v>
      </c>
      <c r="M83" s="130">
        <f t="shared" si="34"/>
        <v>1</v>
      </c>
      <c r="N83" s="129">
        <f t="shared" si="35"/>
        <v>44197</v>
      </c>
      <c r="O83" s="129">
        <v>44196</v>
      </c>
      <c r="P83" s="129">
        <v>44196</v>
      </c>
      <c r="Q83" s="131">
        <v>16813.421768404056</v>
      </c>
      <c r="R83" s="132">
        <v>10000</v>
      </c>
      <c r="S83" s="133">
        <v>99.99211021157782</v>
      </c>
      <c r="T83" s="128">
        <v>0</v>
      </c>
      <c r="U83" s="134">
        <f t="shared" si="36"/>
        <v>168120952.25</v>
      </c>
      <c r="V83" s="135">
        <v>0.0288</v>
      </c>
      <c r="W83" s="135">
        <v>0.0288</v>
      </c>
      <c r="X83" s="128" t="s">
        <v>296</v>
      </c>
      <c r="Y83" s="53"/>
    </row>
    <row r="84" spans="1:25" ht="21">
      <c r="A84" s="128">
        <f t="shared" si="21"/>
        <v>82</v>
      </c>
      <c r="B84" s="128" t="s">
        <v>360</v>
      </c>
      <c r="C84" s="128" t="s">
        <v>361</v>
      </c>
      <c r="D84" s="128" t="s">
        <v>296</v>
      </c>
      <c r="E84" s="128"/>
      <c r="F84" s="128"/>
      <c r="G84" s="128" t="s">
        <v>297</v>
      </c>
      <c r="H84" s="128" t="s">
        <v>298</v>
      </c>
      <c r="I84" s="128" t="s">
        <v>299</v>
      </c>
      <c r="J84" s="128" t="s">
        <v>305</v>
      </c>
      <c r="K84" s="128" t="s">
        <v>301</v>
      </c>
      <c r="L84" s="129">
        <v>44197</v>
      </c>
      <c r="M84" s="130">
        <f t="shared" si="34"/>
        <v>1</v>
      </c>
      <c r="N84" s="129">
        <f t="shared" si="35"/>
        <v>44197</v>
      </c>
      <c r="O84" s="129">
        <v>44196</v>
      </c>
      <c r="P84" s="129">
        <v>44196</v>
      </c>
      <c r="Q84" s="131">
        <v>61391.93915997879</v>
      </c>
      <c r="R84" s="132">
        <v>10000</v>
      </c>
      <c r="S84" s="133">
        <v>99.99216499748239</v>
      </c>
      <c r="T84" s="128">
        <v>0</v>
      </c>
      <c r="U84" s="134">
        <f t="shared" si="36"/>
        <v>613871291</v>
      </c>
      <c r="V84" s="135">
        <v>0.0286</v>
      </c>
      <c r="W84" s="135">
        <v>0.0286</v>
      </c>
      <c r="X84" s="128" t="s">
        <v>296</v>
      </c>
      <c r="Y84" s="53"/>
    </row>
    <row r="85" spans="1:25" ht="21">
      <c r="A85" s="128">
        <f t="shared" si="21"/>
        <v>83</v>
      </c>
      <c r="B85" s="128" t="s">
        <v>360</v>
      </c>
      <c r="C85" s="128" t="s">
        <v>361</v>
      </c>
      <c r="D85" s="128" t="s">
        <v>296</v>
      </c>
      <c r="E85" s="128"/>
      <c r="F85" s="128"/>
      <c r="G85" s="128" t="s">
        <v>297</v>
      </c>
      <c r="H85" s="128" t="s">
        <v>298</v>
      </c>
      <c r="I85" s="128" t="s">
        <v>299</v>
      </c>
      <c r="J85" s="128" t="s">
        <v>306</v>
      </c>
      <c r="K85" s="128" t="s">
        <v>301</v>
      </c>
      <c r="L85" s="129">
        <v>44197</v>
      </c>
      <c r="M85" s="130">
        <f t="shared" si="34"/>
        <v>1</v>
      </c>
      <c r="N85" s="129">
        <f t="shared" si="35"/>
        <v>44197</v>
      </c>
      <c r="O85" s="129">
        <v>44196</v>
      </c>
      <c r="P85" s="129">
        <v>44196</v>
      </c>
      <c r="Q85" s="131">
        <v>85220.99476708553</v>
      </c>
      <c r="R85" s="132">
        <v>10000</v>
      </c>
      <c r="S85" s="133">
        <v>99.99216499748239</v>
      </c>
      <c r="T85" s="128">
        <v>0</v>
      </c>
      <c r="U85" s="134">
        <f t="shared" si="36"/>
        <v>852143177</v>
      </c>
      <c r="V85" s="135">
        <v>0.0286</v>
      </c>
      <c r="W85" s="135">
        <v>0.0286</v>
      </c>
      <c r="X85" s="128" t="s">
        <v>296</v>
      </c>
      <c r="Y85" s="53"/>
    </row>
    <row r="86" spans="1:25" ht="21">
      <c r="A86" s="128">
        <f t="shared" si="21"/>
        <v>84</v>
      </c>
      <c r="B86" s="128" t="s">
        <v>360</v>
      </c>
      <c r="C86" s="128" t="s">
        <v>361</v>
      </c>
      <c r="D86" s="128" t="s">
        <v>296</v>
      </c>
      <c r="E86" s="128"/>
      <c r="F86" s="128"/>
      <c r="G86" s="128" t="s">
        <v>297</v>
      </c>
      <c r="H86" s="128" t="s">
        <v>298</v>
      </c>
      <c r="I86" s="128" t="s">
        <v>299</v>
      </c>
      <c r="J86" s="128" t="s">
        <v>307</v>
      </c>
      <c r="K86" s="128" t="s">
        <v>301</v>
      </c>
      <c r="L86" s="129">
        <v>44197</v>
      </c>
      <c r="M86" s="130">
        <f t="shared" si="34"/>
        <v>1</v>
      </c>
      <c r="N86" s="129">
        <f t="shared" si="35"/>
        <v>44197</v>
      </c>
      <c r="O86" s="129">
        <v>44196</v>
      </c>
      <c r="P86" s="129">
        <v>44196</v>
      </c>
      <c r="Q86" s="131">
        <v>53539.04338539715</v>
      </c>
      <c r="R86" s="132">
        <v>10000</v>
      </c>
      <c r="S86" s="133">
        <v>99.99216499748239</v>
      </c>
      <c r="T86" s="128">
        <v>0</v>
      </c>
      <c r="U86" s="134">
        <f t="shared" si="36"/>
        <v>535348486</v>
      </c>
      <c r="V86" s="135">
        <v>0.0286</v>
      </c>
      <c r="W86" s="135">
        <v>0.0286</v>
      </c>
      <c r="X86" s="128" t="s">
        <v>296</v>
      </c>
      <c r="Y86" s="53"/>
    </row>
    <row r="87" spans="1:25" ht="21">
      <c r="A87" s="128">
        <f t="shared" si="21"/>
        <v>85</v>
      </c>
      <c r="B87" s="128" t="s">
        <v>360</v>
      </c>
      <c r="C87" s="128" t="s">
        <v>361</v>
      </c>
      <c r="D87" s="128" t="s">
        <v>296</v>
      </c>
      <c r="E87" s="128"/>
      <c r="F87" s="128"/>
      <c r="G87" s="128" t="s">
        <v>297</v>
      </c>
      <c r="H87" s="128" t="s">
        <v>298</v>
      </c>
      <c r="I87" s="128" t="s">
        <v>299</v>
      </c>
      <c r="J87" s="128" t="s">
        <v>302</v>
      </c>
      <c r="K87" s="128" t="s">
        <v>301</v>
      </c>
      <c r="L87" s="129">
        <v>44197</v>
      </c>
      <c r="M87" s="130">
        <f t="shared" si="34"/>
        <v>1</v>
      </c>
      <c r="N87" s="129">
        <f t="shared" si="35"/>
        <v>44197</v>
      </c>
      <c r="O87" s="129">
        <v>44196</v>
      </c>
      <c r="P87" s="129">
        <v>44196</v>
      </c>
      <c r="Q87" s="131">
        <v>6848.022687749997</v>
      </c>
      <c r="R87" s="132">
        <v>10000</v>
      </c>
      <c r="S87" s="133">
        <v>99.99216499748238</v>
      </c>
      <c r="T87" s="128">
        <v>0</v>
      </c>
      <c r="U87" s="134">
        <f t="shared" si="36"/>
        <v>68474861.45000003</v>
      </c>
      <c r="V87" s="135">
        <v>0.0286</v>
      </c>
      <c r="W87" s="135">
        <v>0.0286</v>
      </c>
      <c r="X87" s="133" t="s">
        <v>296</v>
      </c>
      <c r="Y87" s="53"/>
    </row>
    <row r="88" spans="1:25" ht="21">
      <c r="A88" s="128"/>
      <c r="B88" s="128"/>
      <c r="C88" s="128"/>
      <c r="D88" s="128"/>
      <c r="E88" s="128"/>
      <c r="F88" s="128"/>
      <c r="G88" s="128"/>
      <c r="H88" s="128"/>
      <c r="I88" s="128"/>
      <c r="J88" s="128"/>
      <c r="K88" s="128"/>
      <c r="L88" s="129"/>
      <c r="M88" s="130"/>
      <c r="N88" s="129"/>
      <c r="O88" s="129"/>
      <c r="P88" s="129"/>
      <c r="Q88" s="131"/>
      <c r="R88" s="132"/>
      <c r="S88" s="133"/>
      <c r="T88" s="128"/>
      <c r="U88" s="134"/>
      <c r="V88" s="135"/>
      <c r="W88" s="135"/>
      <c r="X88" s="128"/>
      <c r="Y88" s="53"/>
    </row>
  </sheetData>
  <sheetProtection/>
  <mergeCells count="1">
    <mergeCell ref="A1:X1"/>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B12"/>
  <sheetViews>
    <sheetView workbookViewId="0" topLeftCell="A1">
      <selection activeCell="A1" sqref="A1"/>
    </sheetView>
  </sheetViews>
  <sheetFormatPr defaultColWidth="9.140625" defaultRowHeight="15"/>
  <cols>
    <col min="1" max="1" width="29.421875" style="0" bestFit="1" customWidth="1"/>
    <col min="2" max="2" width="56.140625" style="0" bestFit="1" customWidth="1"/>
    <col min="3" max="3" width="18.28125" style="0" bestFit="1" customWidth="1"/>
  </cols>
  <sheetData>
    <row r="1" spans="1:2" ht="15">
      <c r="A1" s="1" t="s">
        <v>68</v>
      </c>
      <c r="B1" s="2"/>
    </row>
    <row r="2" spans="1:2" ht="15.75" customHeight="1">
      <c r="A2" s="1" t="s">
        <v>69</v>
      </c>
      <c r="B2" s="5"/>
    </row>
    <row r="3" spans="1:2" ht="15">
      <c r="A3" s="1" t="s">
        <v>70</v>
      </c>
      <c r="B3" s="2"/>
    </row>
    <row r="4" spans="1:2" ht="15">
      <c r="A4" s="1" t="s">
        <v>71</v>
      </c>
      <c r="B4" s="6"/>
    </row>
    <row r="5" spans="1:2" ht="15">
      <c r="A5" s="1" t="s">
        <v>72</v>
      </c>
      <c r="B5" s="6" t="s">
        <v>73</v>
      </c>
    </row>
    <row r="6" spans="1:2" ht="15">
      <c r="A6" s="1" t="s">
        <v>74</v>
      </c>
      <c r="B6" s="6"/>
    </row>
    <row r="7" spans="1:2" ht="15">
      <c r="A7" s="1" t="s">
        <v>75</v>
      </c>
      <c r="B7" s="7"/>
    </row>
    <row r="8" spans="1:2" ht="15">
      <c r="A8" s="1" t="s">
        <v>76</v>
      </c>
      <c r="B8" s="2"/>
    </row>
    <row r="10" spans="1:2" ht="15">
      <c r="A10" s="3" t="s">
        <v>77</v>
      </c>
      <c r="B10" s="4"/>
    </row>
    <row r="11" spans="1:2" ht="15">
      <c r="A11" s="8" t="s">
        <v>78</v>
      </c>
      <c r="B11" s="9" t="s">
        <v>79</v>
      </c>
    </row>
    <row r="12" spans="1:2" ht="19.5" customHeight="1">
      <c r="A12" s="8" t="s">
        <v>80</v>
      </c>
      <c r="B12" s="9" t="s">
        <v>81</v>
      </c>
    </row>
    <row r="13" ht="18.75" customHeight="1"/>
    <row r="14" ht="19.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sheetData>
  <sheetProtection/>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H45"/>
  <sheetViews>
    <sheetView zoomScalePageLayoutView="0" workbookViewId="0" topLeftCell="A1">
      <selection activeCell="A1" sqref="A1"/>
    </sheetView>
  </sheetViews>
  <sheetFormatPr defaultColWidth="9.140625" defaultRowHeight="15"/>
  <cols>
    <col min="1" max="1" width="7.28125" style="0" customWidth="1"/>
    <col min="2" max="2" width="57.8515625" style="0" customWidth="1"/>
    <col min="3" max="3" width="19.28125" style="0" bestFit="1" customWidth="1"/>
    <col min="4" max="4" width="19.28125" style="0" customWidth="1"/>
    <col min="5" max="5" width="20.421875" style="0" customWidth="1"/>
    <col min="6" max="6" width="21.57421875" style="0" customWidth="1"/>
    <col min="7" max="7" width="18.00390625" style="0" customWidth="1"/>
  </cols>
  <sheetData>
    <row r="1" spans="1:7" ht="15">
      <c r="A1" s="10"/>
      <c r="G1" s="11"/>
    </row>
    <row r="2" spans="1:7" ht="15">
      <c r="A2" s="136" t="s">
        <v>107</v>
      </c>
      <c r="B2" s="136"/>
      <c r="C2" s="136"/>
      <c r="D2" s="136"/>
      <c r="E2" s="136"/>
      <c r="F2" s="136"/>
      <c r="G2" s="136"/>
    </row>
    <row r="3" spans="1:7" ht="15">
      <c r="A3" s="137" t="s">
        <v>0</v>
      </c>
      <c r="B3" s="137"/>
      <c r="C3" s="137"/>
      <c r="D3" s="137"/>
      <c r="E3" s="137"/>
      <c r="F3" s="137"/>
      <c r="G3" s="137"/>
    </row>
    <row r="4" spans="1:8" ht="26.25" customHeight="1">
      <c r="A4" s="38" t="s">
        <v>1</v>
      </c>
      <c r="B4" s="39" t="s">
        <v>2</v>
      </c>
      <c r="C4" s="39" t="s">
        <v>3</v>
      </c>
      <c r="D4" s="40" t="s">
        <v>4</v>
      </c>
      <c r="E4" s="40" t="s">
        <v>5</v>
      </c>
      <c r="F4" s="41" t="s">
        <v>6</v>
      </c>
      <c r="G4" s="42" t="s">
        <v>7</v>
      </c>
      <c r="H4" s="42" t="s">
        <v>102</v>
      </c>
    </row>
    <row r="5" spans="1:8" ht="15">
      <c r="A5" s="12"/>
      <c r="B5" s="13"/>
      <c r="C5" s="13"/>
      <c r="D5" s="13"/>
      <c r="E5" s="14"/>
      <c r="F5" s="15"/>
      <c r="G5" s="16"/>
      <c r="H5" s="16"/>
    </row>
    <row r="6" spans="1:8" ht="15">
      <c r="A6" s="17"/>
      <c r="B6" s="18" t="s">
        <v>97</v>
      </c>
      <c r="C6" s="19"/>
      <c r="D6" s="19"/>
      <c r="E6" s="20"/>
      <c r="F6" s="20"/>
      <c r="G6" s="21"/>
      <c r="H6" s="16"/>
    </row>
    <row r="7" spans="1:8" ht="15">
      <c r="A7" s="17">
        <v>1</v>
      </c>
      <c r="B7" s="22" t="s">
        <v>8</v>
      </c>
      <c r="C7" s="19" t="s">
        <v>86</v>
      </c>
      <c r="D7" s="19" t="s">
        <v>40</v>
      </c>
      <c r="E7" s="20">
        <v>338</v>
      </c>
      <c r="F7" s="20">
        <v>4279.2774883</v>
      </c>
      <c r="G7" s="30">
        <v>31.87</v>
      </c>
      <c r="H7" s="49">
        <v>0</v>
      </c>
    </row>
    <row r="8" spans="1:8" ht="15">
      <c r="A8" s="17">
        <v>2</v>
      </c>
      <c r="B8" s="22" t="s">
        <v>10</v>
      </c>
      <c r="C8" s="19" t="s">
        <v>87</v>
      </c>
      <c r="D8" s="19" t="s">
        <v>54</v>
      </c>
      <c r="E8" s="20">
        <v>250</v>
      </c>
      <c r="F8" s="20">
        <v>2574.883198</v>
      </c>
      <c r="G8" s="30">
        <v>19.18</v>
      </c>
      <c r="H8" s="49">
        <v>0.1425</v>
      </c>
    </row>
    <row r="9" spans="1:8" ht="15">
      <c r="A9" s="17"/>
      <c r="B9" s="22"/>
      <c r="C9" s="19"/>
      <c r="D9" s="19"/>
      <c r="E9" s="20"/>
      <c r="F9" s="20"/>
      <c r="G9" s="23"/>
      <c r="H9" s="50"/>
    </row>
    <row r="10" spans="1:8" ht="15">
      <c r="A10" s="17"/>
      <c r="B10" s="18" t="s">
        <v>14</v>
      </c>
      <c r="C10" s="22"/>
      <c r="D10" s="22"/>
      <c r="E10" s="22"/>
      <c r="F10" s="22"/>
      <c r="G10" s="22"/>
      <c r="H10" s="50"/>
    </row>
    <row r="11" spans="1:8" ht="15">
      <c r="A11" s="17">
        <v>3</v>
      </c>
      <c r="B11" s="22" t="s">
        <v>42</v>
      </c>
      <c r="C11" s="19" t="s">
        <v>91</v>
      </c>
      <c r="D11" s="19" t="s">
        <v>55</v>
      </c>
      <c r="E11" s="20">
        <v>90</v>
      </c>
      <c r="F11" s="20">
        <v>903.8576712</v>
      </c>
      <c r="G11" s="30">
        <v>6.73</v>
      </c>
      <c r="H11" s="49">
        <v>0.1043</v>
      </c>
    </row>
    <row r="12" spans="1:8" ht="15">
      <c r="A12" s="17">
        <v>4</v>
      </c>
      <c r="B12" s="22" t="s">
        <v>99</v>
      </c>
      <c r="C12" s="19" t="s">
        <v>89</v>
      </c>
      <c r="D12" s="19" t="s">
        <v>17</v>
      </c>
      <c r="E12" s="20">
        <v>334</v>
      </c>
      <c r="F12" s="20">
        <v>794.3976079</v>
      </c>
      <c r="G12" s="30">
        <v>5.92</v>
      </c>
      <c r="H12" s="49">
        <v>0</v>
      </c>
    </row>
    <row r="13" spans="1:8" ht="15">
      <c r="A13" s="17">
        <v>5</v>
      </c>
      <c r="B13" s="22" t="s">
        <v>100</v>
      </c>
      <c r="C13" s="19" t="s">
        <v>89</v>
      </c>
      <c r="D13" s="19" t="s">
        <v>16</v>
      </c>
      <c r="E13" s="20">
        <v>228</v>
      </c>
      <c r="F13" s="20">
        <v>570</v>
      </c>
      <c r="G13" s="30">
        <v>4.25</v>
      </c>
      <c r="H13" s="49">
        <v>0</v>
      </c>
    </row>
    <row r="14" spans="1:8" ht="15">
      <c r="A14" s="17">
        <v>6</v>
      </c>
      <c r="B14" s="22" t="s">
        <v>56</v>
      </c>
      <c r="C14" s="19" t="s">
        <v>95</v>
      </c>
      <c r="D14" s="19" t="s">
        <v>57</v>
      </c>
      <c r="E14" s="20">
        <v>24</v>
      </c>
      <c r="F14" s="20">
        <v>241.0553425</v>
      </c>
      <c r="G14" s="30">
        <v>1.8</v>
      </c>
      <c r="H14" s="49">
        <v>0.107</v>
      </c>
    </row>
    <row r="15" spans="1:8" ht="15">
      <c r="A15" s="17">
        <v>7</v>
      </c>
      <c r="B15" s="22" t="s">
        <v>44</v>
      </c>
      <c r="C15" s="19" t="s">
        <v>89</v>
      </c>
      <c r="D15" s="19" t="s">
        <v>45</v>
      </c>
      <c r="E15" s="20">
        <v>16000</v>
      </c>
      <c r="F15" s="20">
        <v>160.9580274</v>
      </c>
      <c r="G15" s="30">
        <v>1.2</v>
      </c>
      <c r="H15" s="49">
        <v>0.1457</v>
      </c>
    </row>
    <row r="16" spans="1:8" ht="15">
      <c r="A16" s="17">
        <v>8</v>
      </c>
      <c r="B16" s="22" t="s">
        <v>58</v>
      </c>
      <c r="C16" s="19" t="s">
        <v>96</v>
      </c>
      <c r="D16" s="19" t="s">
        <v>59</v>
      </c>
      <c r="E16" s="20">
        <v>200</v>
      </c>
      <c r="F16" s="20">
        <v>118.2726027</v>
      </c>
      <c r="G16" s="30">
        <v>0.88</v>
      </c>
      <c r="H16" s="49">
        <v>0.16</v>
      </c>
    </row>
    <row r="17" spans="1:8" ht="15">
      <c r="A17" s="17">
        <v>9</v>
      </c>
      <c r="B17" s="22" t="s">
        <v>46</v>
      </c>
      <c r="C17" s="19" t="s">
        <v>92</v>
      </c>
      <c r="D17" s="19" t="s">
        <v>51</v>
      </c>
      <c r="E17" s="20">
        <v>11</v>
      </c>
      <c r="F17" s="20">
        <v>110.4362329</v>
      </c>
      <c r="G17" s="30">
        <v>0.82</v>
      </c>
      <c r="H17" s="49">
        <v>0.0965</v>
      </c>
    </row>
    <row r="18" spans="1:8" ht="15">
      <c r="A18" s="17">
        <v>10</v>
      </c>
      <c r="B18" s="22" t="s">
        <v>56</v>
      </c>
      <c r="C18" s="19" t="s">
        <v>95</v>
      </c>
      <c r="D18" s="19" t="s">
        <v>60</v>
      </c>
      <c r="E18" s="20">
        <v>10</v>
      </c>
      <c r="F18" s="20">
        <v>100.5547945</v>
      </c>
      <c r="G18" s="30">
        <v>0.75</v>
      </c>
      <c r="H18" s="49">
        <v>0.135</v>
      </c>
    </row>
    <row r="19" spans="1:8" ht="15">
      <c r="A19" s="17">
        <v>11</v>
      </c>
      <c r="B19" s="22" t="s">
        <v>46</v>
      </c>
      <c r="C19" s="19" t="s">
        <v>92</v>
      </c>
      <c r="D19" s="19" t="s">
        <v>50</v>
      </c>
      <c r="E19" s="20">
        <v>8</v>
      </c>
      <c r="F19" s="20">
        <v>80.3172603</v>
      </c>
      <c r="G19" s="30">
        <v>0.6</v>
      </c>
      <c r="H19" s="49">
        <v>0.0965</v>
      </c>
    </row>
    <row r="20" spans="1:8" ht="15">
      <c r="A20" s="17">
        <v>12</v>
      </c>
      <c r="B20" s="22" t="s">
        <v>46</v>
      </c>
      <c r="C20" s="19" t="s">
        <v>92</v>
      </c>
      <c r="D20" s="19" t="s">
        <v>61</v>
      </c>
      <c r="E20" s="20">
        <v>8</v>
      </c>
      <c r="F20" s="20">
        <v>80.3172603</v>
      </c>
      <c r="G20" s="30">
        <v>0.6</v>
      </c>
      <c r="H20" s="49">
        <v>0.0965</v>
      </c>
    </row>
    <row r="21" spans="1:8" ht="15">
      <c r="A21" s="17">
        <v>13</v>
      </c>
      <c r="B21" s="22" t="s">
        <v>18</v>
      </c>
      <c r="C21" s="48" t="s">
        <v>90</v>
      </c>
      <c r="D21" s="19" t="s">
        <v>19</v>
      </c>
      <c r="E21" s="20">
        <v>18</v>
      </c>
      <c r="F21" s="20">
        <v>22.6248288</v>
      </c>
      <c r="G21" s="30">
        <v>0.17</v>
      </c>
      <c r="H21" s="49">
        <v>0.135</v>
      </c>
    </row>
    <row r="22" spans="1:8" ht="15">
      <c r="A22" s="17">
        <v>14</v>
      </c>
      <c r="B22" s="22" t="s">
        <v>101</v>
      </c>
      <c r="C22" s="19" t="s">
        <v>89</v>
      </c>
      <c r="D22" s="19" t="s">
        <v>15</v>
      </c>
      <c r="E22" s="20">
        <v>7</v>
      </c>
      <c r="F22" s="20">
        <v>15.1462285</v>
      </c>
      <c r="G22" s="30">
        <v>0.11</v>
      </c>
      <c r="H22" s="49">
        <v>0</v>
      </c>
    </row>
    <row r="23" spans="1:8" ht="15">
      <c r="A23" s="17">
        <v>15</v>
      </c>
      <c r="B23" s="22" t="s">
        <v>99</v>
      </c>
      <c r="C23" s="19" t="s">
        <v>89</v>
      </c>
      <c r="D23" s="19" t="s">
        <v>20</v>
      </c>
      <c r="E23" s="20">
        <v>5</v>
      </c>
      <c r="F23" s="20">
        <v>11.8316681</v>
      </c>
      <c r="G23" s="30">
        <v>0.09</v>
      </c>
      <c r="H23" s="49">
        <v>0</v>
      </c>
    </row>
    <row r="24" spans="1:8" ht="15">
      <c r="A24" s="17"/>
      <c r="B24" s="22"/>
      <c r="C24" s="19"/>
      <c r="D24" s="19"/>
      <c r="E24" s="20"/>
      <c r="F24" s="20"/>
      <c r="G24" s="30"/>
      <c r="H24" s="50"/>
    </row>
    <row r="25" spans="1:8" ht="15">
      <c r="A25" s="17"/>
      <c r="B25" s="18" t="s">
        <v>98</v>
      </c>
      <c r="C25" s="19"/>
      <c r="D25" s="19"/>
      <c r="E25" s="20"/>
      <c r="F25" s="20"/>
      <c r="G25" s="30"/>
      <c r="H25" s="50"/>
    </row>
    <row r="26" spans="1:8" ht="15">
      <c r="A26" s="17">
        <v>16</v>
      </c>
      <c r="B26" s="22" t="s">
        <v>21</v>
      </c>
      <c r="C26" s="19" t="s">
        <v>22</v>
      </c>
      <c r="D26" s="19" t="s">
        <v>26</v>
      </c>
      <c r="E26" s="20">
        <v>79</v>
      </c>
      <c r="F26" s="20">
        <v>389.2580901</v>
      </c>
      <c r="G26" s="30">
        <v>2.9</v>
      </c>
      <c r="H26" s="49">
        <v>0.0455</v>
      </c>
    </row>
    <row r="27" spans="1:8" ht="15">
      <c r="A27" s="17">
        <v>17</v>
      </c>
      <c r="B27" s="22" t="s">
        <v>30</v>
      </c>
      <c r="C27" s="19" t="s">
        <v>22</v>
      </c>
      <c r="D27" s="19" t="s">
        <v>31</v>
      </c>
      <c r="E27" s="20">
        <v>41</v>
      </c>
      <c r="F27" s="20">
        <v>204.0028631</v>
      </c>
      <c r="G27" s="30">
        <v>1.52</v>
      </c>
      <c r="H27" s="49">
        <v>0.0536</v>
      </c>
    </row>
    <row r="28" spans="1:8" ht="15">
      <c r="A28" s="17">
        <v>18</v>
      </c>
      <c r="B28" s="22" t="s">
        <v>27</v>
      </c>
      <c r="C28" s="19" t="s">
        <v>28</v>
      </c>
      <c r="D28" s="19" t="s">
        <v>29</v>
      </c>
      <c r="E28" s="20">
        <v>38</v>
      </c>
      <c r="F28" s="20">
        <v>188.8342572</v>
      </c>
      <c r="G28" s="30">
        <v>1.41</v>
      </c>
      <c r="H28" s="49">
        <v>0.0525</v>
      </c>
    </row>
    <row r="29" spans="1:8" ht="15">
      <c r="A29" s="17">
        <v>19</v>
      </c>
      <c r="B29" s="22" t="s">
        <v>24</v>
      </c>
      <c r="C29" s="19" t="s">
        <v>22</v>
      </c>
      <c r="D29" s="19" t="s">
        <v>32</v>
      </c>
      <c r="E29" s="20">
        <v>37</v>
      </c>
      <c r="F29" s="20">
        <v>184.2158244</v>
      </c>
      <c r="G29" s="30">
        <v>1.37</v>
      </c>
      <c r="H29" s="49">
        <v>0.0765</v>
      </c>
    </row>
    <row r="30" spans="1:8" ht="15">
      <c r="A30" s="17"/>
      <c r="B30" s="22"/>
      <c r="C30" s="19"/>
      <c r="D30" s="19"/>
      <c r="E30" s="20"/>
      <c r="F30" s="20"/>
      <c r="G30" s="30"/>
      <c r="H30" s="50"/>
    </row>
    <row r="31" spans="1:8" ht="15">
      <c r="A31" s="17"/>
      <c r="B31" s="18"/>
      <c r="C31" s="19"/>
      <c r="D31" s="19"/>
      <c r="E31" s="20"/>
      <c r="F31" s="20"/>
      <c r="G31" s="30"/>
      <c r="H31" s="50"/>
    </row>
    <row r="32" spans="1:8" ht="15">
      <c r="A32" s="33"/>
      <c r="B32" s="34" t="s">
        <v>33</v>
      </c>
      <c r="C32" s="35"/>
      <c r="D32" s="35"/>
      <c r="E32" s="36">
        <v>0</v>
      </c>
      <c r="F32" s="36">
        <v>11030.2412462</v>
      </c>
      <c r="G32" s="37">
        <v>82.17</v>
      </c>
      <c r="H32" s="50"/>
    </row>
    <row r="33" spans="1:8" ht="15">
      <c r="A33" s="12"/>
      <c r="B33" s="18" t="s">
        <v>34</v>
      </c>
      <c r="C33" s="13"/>
      <c r="D33" s="13"/>
      <c r="E33" s="14"/>
      <c r="F33" s="15"/>
      <c r="G33" s="16"/>
      <c r="H33" s="50"/>
    </row>
    <row r="34" spans="1:8" ht="15">
      <c r="A34" s="17"/>
      <c r="B34" s="22" t="s">
        <v>34</v>
      </c>
      <c r="C34" s="19"/>
      <c r="D34" s="19"/>
      <c r="E34" s="20"/>
      <c r="F34" s="20">
        <v>2388.5531519</v>
      </c>
      <c r="G34" s="30">
        <v>17.79</v>
      </c>
      <c r="H34" s="49">
        <v>0.0309</v>
      </c>
    </row>
    <row r="35" spans="1:8" ht="15">
      <c r="A35" s="33"/>
      <c r="B35" s="34" t="s">
        <v>33</v>
      </c>
      <c r="C35" s="35"/>
      <c r="D35" s="35"/>
      <c r="E35" s="43"/>
      <c r="F35" s="36">
        <v>2388.553</v>
      </c>
      <c r="G35" s="37">
        <v>17.79</v>
      </c>
      <c r="H35" s="16"/>
    </row>
    <row r="36" spans="1:8" ht="15">
      <c r="A36" s="24"/>
      <c r="B36" s="27" t="s">
        <v>35</v>
      </c>
      <c r="C36" s="25"/>
      <c r="D36" s="25"/>
      <c r="E36" s="26"/>
      <c r="F36" s="28"/>
      <c r="G36" s="29"/>
      <c r="H36" s="16"/>
    </row>
    <row r="37" spans="1:8" ht="15">
      <c r="A37" s="24"/>
      <c r="B37" s="27" t="s">
        <v>36</v>
      </c>
      <c r="C37" s="25"/>
      <c r="D37" s="25"/>
      <c r="E37" s="26"/>
      <c r="F37" s="20">
        <v>8.653499300001</v>
      </c>
      <c r="G37" s="30">
        <v>0.03999999999999915</v>
      </c>
      <c r="H37" s="16"/>
    </row>
    <row r="38" spans="1:8" ht="15">
      <c r="A38" s="33"/>
      <c r="B38" s="44" t="s">
        <v>33</v>
      </c>
      <c r="C38" s="35"/>
      <c r="D38" s="35"/>
      <c r="E38" s="43"/>
      <c r="F38" s="36">
        <v>8.653499300001</v>
      </c>
      <c r="G38" s="37">
        <v>0.03999999999999915</v>
      </c>
      <c r="H38" s="16"/>
    </row>
    <row r="39" spans="1:8" ht="15">
      <c r="A39" s="45"/>
      <c r="B39" s="47" t="s">
        <v>37</v>
      </c>
      <c r="C39" s="46"/>
      <c r="D39" s="46"/>
      <c r="E39" s="46"/>
      <c r="F39" s="31">
        <v>13427.448</v>
      </c>
      <c r="G39" s="32" t="s">
        <v>38</v>
      </c>
      <c r="H39" s="16"/>
    </row>
    <row r="42" ht="15">
      <c r="A42" t="s">
        <v>103</v>
      </c>
    </row>
    <row r="43" ht="15">
      <c r="A43" t="s">
        <v>104</v>
      </c>
    </row>
    <row r="45" spans="1:7" ht="30" customHeight="1">
      <c r="A45" s="54" t="s">
        <v>111</v>
      </c>
      <c r="B45" s="138" t="s">
        <v>112</v>
      </c>
      <c r="C45" s="138"/>
      <c r="D45" s="138"/>
      <c r="E45" s="138"/>
      <c r="F45" s="138"/>
      <c r="G45" s="139"/>
    </row>
  </sheetData>
  <sheetProtection/>
  <mergeCells count="3">
    <mergeCell ref="A2:G2"/>
    <mergeCell ref="A3:G3"/>
    <mergeCell ref="B45:G45"/>
  </mergeCells>
  <conditionalFormatting sqref="C32:D32 C35:E38 F36">
    <cfRule type="cellIs" priority="1" dxfId="28" operator="lessThan" stopIfTrue="1">
      <formula>0</formula>
    </cfRule>
  </conditionalFormatting>
  <conditionalFormatting sqref="G36">
    <cfRule type="cellIs" priority="2" dxfId="28" operator="lessThan" stopIfTrue="1">
      <formula>0</formula>
    </cfRule>
  </conditionalFormatting>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7"/>
  <sheetViews>
    <sheetView zoomScalePageLayoutView="0" workbookViewId="0" topLeftCell="A1">
      <selection activeCell="A1" sqref="A1"/>
    </sheetView>
  </sheetViews>
  <sheetFormatPr defaultColWidth="9.140625" defaultRowHeight="15"/>
  <cols>
    <col min="1" max="1" width="7.28125" style="0" customWidth="1"/>
    <col min="2" max="2" width="57.8515625" style="0" customWidth="1"/>
    <col min="3" max="3" width="21.421875" style="0" customWidth="1"/>
    <col min="4" max="4" width="19.28125" style="0" customWidth="1"/>
    <col min="5" max="5" width="20.421875" style="0" customWidth="1"/>
    <col min="6" max="6" width="21.57421875" style="0" customWidth="1"/>
    <col min="7" max="7" width="18.00390625" style="0" customWidth="1"/>
  </cols>
  <sheetData>
    <row r="1" spans="1:7" ht="15">
      <c r="A1" s="10"/>
      <c r="G1" s="11"/>
    </row>
    <row r="2" spans="1:7" ht="15">
      <c r="A2" s="136" t="s">
        <v>113</v>
      </c>
      <c r="B2" s="136"/>
      <c r="C2" s="136"/>
      <c r="D2" s="136"/>
      <c r="E2" s="136"/>
      <c r="F2" s="136"/>
      <c r="G2" s="136"/>
    </row>
    <row r="3" spans="1:7" ht="15">
      <c r="A3" s="137" t="s">
        <v>0</v>
      </c>
      <c r="B3" s="137"/>
      <c r="C3" s="137"/>
      <c r="D3" s="137"/>
      <c r="E3" s="137"/>
      <c r="F3" s="137"/>
      <c r="G3" s="137"/>
    </row>
    <row r="4" spans="1:8" ht="26.25" customHeight="1">
      <c r="A4" s="38" t="s">
        <v>1</v>
      </c>
      <c r="B4" s="39" t="s">
        <v>2</v>
      </c>
      <c r="C4" s="39" t="s">
        <v>3</v>
      </c>
      <c r="D4" s="40" t="s">
        <v>4</v>
      </c>
      <c r="E4" s="40" t="s">
        <v>5</v>
      </c>
      <c r="F4" s="41" t="s">
        <v>6</v>
      </c>
      <c r="G4" s="42" t="s">
        <v>7</v>
      </c>
      <c r="H4" s="42" t="s">
        <v>102</v>
      </c>
    </row>
    <row r="5" spans="1:8" ht="15">
      <c r="A5" s="12"/>
      <c r="B5" s="13"/>
      <c r="C5" s="13"/>
      <c r="D5" s="13"/>
      <c r="E5" s="14"/>
      <c r="F5" s="15"/>
      <c r="G5" s="16"/>
      <c r="H5" s="21"/>
    </row>
    <row r="6" spans="1:8" ht="15">
      <c r="A6" s="17"/>
      <c r="B6" s="18" t="s">
        <v>97</v>
      </c>
      <c r="C6" s="19"/>
      <c r="D6" s="19"/>
      <c r="E6" s="20"/>
      <c r="F6" s="20"/>
      <c r="G6" s="21"/>
      <c r="H6" s="21"/>
    </row>
    <row r="7" spans="1:8" ht="15">
      <c r="A7" s="17">
        <v>1</v>
      </c>
      <c r="B7" s="22" t="s">
        <v>8</v>
      </c>
      <c r="C7" s="19" t="s">
        <v>86</v>
      </c>
      <c r="D7" s="19" t="s">
        <v>40</v>
      </c>
      <c r="E7" s="20">
        <v>206</v>
      </c>
      <c r="F7" s="20">
        <v>2608.0803627</v>
      </c>
      <c r="G7" s="30">
        <v>10.91</v>
      </c>
      <c r="H7" s="51">
        <v>0</v>
      </c>
    </row>
    <row r="8" spans="1:8" ht="15">
      <c r="A8" s="17">
        <v>2</v>
      </c>
      <c r="B8" s="22" t="s">
        <v>10</v>
      </c>
      <c r="C8" s="19" t="s">
        <v>87</v>
      </c>
      <c r="D8" s="19" t="s">
        <v>114</v>
      </c>
      <c r="E8" s="20">
        <v>250</v>
      </c>
      <c r="F8" s="20">
        <v>2574.883198</v>
      </c>
      <c r="G8" s="30">
        <v>10.77</v>
      </c>
      <c r="H8" s="51">
        <v>0.1425</v>
      </c>
    </row>
    <row r="9" spans="1:8" ht="15">
      <c r="A9" s="17"/>
      <c r="B9" s="22"/>
      <c r="C9" s="19"/>
      <c r="D9" s="19"/>
      <c r="E9" s="20"/>
      <c r="F9" s="20"/>
      <c r="G9" s="23"/>
      <c r="H9" s="21"/>
    </row>
    <row r="10" spans="1:8" ht="15">
      <c r="A10" s="17"/>
      <c r="B10" s="18" t="s">
        <v>14</v>
      </c>
      <c r="C10" s="22"/>
      <c r="D10" s="22"/>
      <c r="E10" s="22"/>
      <c r="F10" s="22"/>
      <c r="G10" s="22"/>
      <c r="H10" s="21"/>
    </row>
    <row r="11" spans="1:8" ht="15">
      <c r="A11" s="17">
        <v>3</v>
      </c>
      <c r="B11" s="22" t="s">
        <v>44</v>
      </c>
      <c r="C11" s="19" t="s">
        <v>89</v>
      </c>
      <c r="D11" s="19" t="s">
        <v>45</v>
      </c>
      <c r="E11" s="20">
        <v>512000</v>
      </c>
      <c r="F11" s="20">
        <v>5150.6568768</v>
      </c>
      <c r="G11" s="30">
        <v>21.55</v>
      </c>
      <c r="H11" s="51">
        <v>0.1457</v>
      </c>
    </row>
    <row r="12" spans="1:8" ht="15">
      <c r="A12" s="17">
        <v>4</v>
      </c>
      <c r="B12" s="22" t="s">
        <v>52</v>
      </c>
      <c r="C12" s="19" t="s">
        <v>94</v>
      </c>
      <c r="D12" s="19" t="s">
        <v>53</v>
      </c>
      <c r="E12" s="20">
        <v>262113</v>
      </c>
      <c r="F12" s="20">
        <v>2632.4403555</v>
      </c>
      <c r="G12" s="30">
        <v>11.01</v>
      </c>
      <c r="H12" s="51">
        <v>0.105</v>
      </c>
    </row>
    <row r="13" spans="1:8" ht="15">
      <c r="A13" s="17">
        <v>5</v>
      </c>
      <c r="B13" s="22" t="s">
        <v>48</v>
      </c>
      <c r="C13" s="19" t="s">
        <v>93</v>
      </c>
      <c r="D13" s="19" t="s">
        <v>62</v>
      </c>
      <c r="E13" s="20">
        <v>260</v>
      </c>
      <c r="F13" s="20">
        <v>2611.8068493</v>
      </c>
      <c r="G13" s="30">
        <v>10.93</v>
      </c>
      <c r="H13" s="51">
        <v>0.108</v>
      </c>
    </row>
    <row r="14" spans="1:8" ht="15">
      <c r="A14" s="17">
        <v>6</v>
      </c>
      <c r="B14" s="22" t="s">
        <v>46</v>
      </c>
      <c r="C14" s="19" t="s">
        <v>92</v>
      </c>
      <c r="D14" s="19" t="s">
        <v>47</v>
      </c>
      <c r="E14" s="20">
        <v>120</v>
      </c>
      <c r="F14" s="20">
        <v>1204.7589041</v>
      </c>
      <c r="G14" s="30">
        <v>5.04</v>
      </c>
      <c r="H14" s="51">
        <v>0.0965</v>
      </c>
    </row>
    <row r="15" spans="1:8" ht="15">
      <c r="A15" s="17">
        <v>7</v>
      </c>
      <c r="B15" s="22" t="s">
        <v>48</v>
      </c>
      <c r="C15" s="19" t="s">
        <v>93</v>
      </c>
      <c r="D15" s="19" t="s">
        <v>63</v>
      </c>
      <c r="E15" s="20">
        <v>84</v>
      </c>
      <c r="F15" s="20">
        <v>842.7150905</v>
      </c>
      <c r="G15" s="30">
        <v>3.53</v>
      </c>
      <c r="H15" s="51">
        <v>0.108</v>
      </c>
    </row>
    <row r="16" spans="1:8" ht="15">
      <c r="A16" s="17">
        <v>8</v>
      </c>
      <c r="B16" s="22" t="s">
        <v>58</v>
      </c>
      <c r="C16" s="19" t="s">
        <v>96</v>
      </c>
      <c r="D16" s="19" t="s">
        <v>59</v>
      </c>
      <c r="E16" s="20">
        <v>1300</v>
      </c>
      <c r="F16" s="20">
        <v>768.7719178</v>
      </c>
      <c r="G16" s="30">
        <v>3.22</v>
      </c>
      <c r="H16" s="51">
        <v>0.16</v>
      </c>
    </row>
    <row r="17" spans="1:8" ht="15">
      <c r="A17" s="17">
        <v>9</v>
      </c>
      <c r="B17" s="22" t="s">
        <v>46</v>
      </c>
      <c r="C17" s="19" t="s">
        <v>92</v>
      </c>
      <c r="D17" s="19" t="s">
        <v>51</v>
      </c>
      <c r="E17" s="20">
        <v>56</v>
      </c>
      <c r="F17" s="20">
        <v>562.2208219</v>
      </c>
      <c r="G17" s="30">
        <v>2.35</v>
      </c>
      <c r="H17" s="51">
        <v>0.0965</v>
      </c>
    </row>
    <row r="18" spans="1:8" ht="15">
      <c r="A18" s="17">
        <v>10</v>
      </c>
      <c r="B18" s="22" t="s">
        <v>100</v>
      </c>
      <c r="C18" s="19" t="s">
        <v>89</v>
      </c>
      <c r="D18" s="19" t="s">
        <v>16</v>
      </c>
      <c r="E18" s="20">
        <v>146</v>
      </c>
      <c r="F18" s="20">
        <v>365</v>
      </c>
      <c r="G18" s="30">
        <v>1.53</v>
      </c>
      <c r="H18" s="51">
        <v>0</v>
      </c>
    </row>
    <row r="19" spans="1:8" ht="15">
      <c r="A19" s="17">
        <v>11</v>
      </c>
      <c r="B19" s="22" t="s">
        <v>56</v>
      </c>
      <c r="C19" s="19" t="s">
        <v>95</v>
      </c>
      <c r="D19" s="19" t="s">
        <v>57</v>
      </c>
      <c r="E19" s="20">
        <v>24</v>
      </c>
      <c r="F19" s="20">
        <v>241.0553425</v>
      </c>
      <c r="G19" s="30">
        <v>1.01</v>
      </c>
      <c r="H19" s="51">
        <v>0.107</v>
      </c>
    </row>
    <row r="20" spans="1:8" ht="15">
      <c r="A20" s="17">
        <v>12</v>
      </c>
      <c r="B20" s="22" t="s">
        <v>42</v>
      </c>
      <c r="C20" s="19" t="s">
        <v>91</v>
      </c>
      <c r="D20" s="19" t="s">
        <v>64</v>
      </c>
      <c r="E20" s="20">
        <v>20</v>
      </c>
      <c r="F20" s="20">
        <v>200.8572603</v>
      </c>
      <c r="G20" s="30">
        <v>0.84</v>
      </c>
      <c r="H20" s="51">
        <v>0.1043</v>
      </c>
    </row>
    <row r="21" spans="1:8" ht="15">
      <c r="A21" s="17">
        <v>13</v>
      </c>
      <c r="B21" s="22" t="s">
        <v>99</v>
      </c>
      <c r="C21" s="19" t="s">
        <v>89</v>
      </c>
      <c r="D21" s="19" t="s">
        <v>17</v>
      </c>
      <c r="E21" s="20">
        <v>68</v>
      </c>
      <c r="F21" s="20">
        <v>161.9930515</v>
      </c>
      <c r="G21" s="30">
        <v>0.68</v>
      </c>
      <c r="H21" s="51">
        <v>0</v>
      </c>
    </row>
    <row r="22" spans="1:8" ht="15">
      <c r="A22" s="17">
        <v>14</v>
      </c>
      <c r="B22" s="22" t="s">
        <v>46</v>
      </c>
      <c r="C22" s="19" t="s">
        <v>92</v>
      </c>
      <c r="D22" s="19" t="s">
        <v>50</v>
      </c>
      <c r="E22" s="20">
        <v>16</v>
      </c>
      <c r="F22" s="20">
        <v>160.6345205</v>
      </c>
      <c r="G22" s="30">
        <v>0.67</v>
      </c>
      <c r="H22" s="51">
        <v>0.0965</v>
      </c>
    </row>
    <row r="23" spans="1:8" ht="15">
      <c r="A23" s="17">
        <v>15</v>
      </c>
      <c r="B23" s="22" t="s">
        <v>99</v>
      </c>
      <c r="C23" s="19" t="s">
        <v>89</v>
      </c>
      <c r="D23" s="19" t="s">
        <v>20</v>
      </c>
      <c r="E23" s="20">
        <v>60</v>
      </c>
      <c r="F23" s="20">
        <v>142.2102045</v>
      </c>
      <c r="G23" s="30">
        <v>0.6</v>
      </c>
      <c r="H23" s="51">
        <v>0</v>
      </c>
    </row>
    <row r="24" spans="1:8" ht="15">
      <c r="A24" s="17">
        <v>16</v>
      </c>
      <c r="B24" s="22" t="s">
        <v>18</v>
      </c>
      <c r="C24" s="19" t="s">
        <v>90</v>
      </c>
      <c r="D24" s="19" t="s">
        <v>19</v>
      </c>
      <c r="E24" s="20">
        <v>97</v>
      </c>
      <c r="F24" s="20">
        <v>121.9226884</v>
      </c>
      <c r="G24" s="30">
        <v>0.51</v>
      </c>
      <c r="H24" s="51">
        <v>0.135</v>
      </c>
    </row>
    <row r="25" spans="1:8" ht="15">
      <c r="A25" s="17">
        <v>17</v>
      </c>
      <c r="B25" s="22" t="s">
        <v>101</v>
      </c>
      <c r="C25" s="19" t="s">
        <v>89</v>
      </c>
      <c r="D25" s="19" t="s">
        <v>15</v>
      </c>
      <c r="E25" s="20">
        <v>20</v>
      </c>
      <c r="F25" s="20">
        <v>43.2749254</v>
      </c>
      <c r="G25" s="30">
        <v>0.18</v>
      </c>
      <c r="H25" s="51">
        <v>0</v>
      </c>
    </row>
    <row r="26" spans="1:8" ht="15">
      <c r="A26" s="17"/>
      <c r="B26" s="22"/>
      <c r="C26" s="19"/>
      <c r="D26" s="19"/>
      <c r="E26" s="20"/>
      <c r="F26" s="20"/>
      <c r="G26" s="30"/>
      <c r="H26" s="21"/>
    </row>
    <row r="27" spans="1:8" ht="15">
      <c r="A27" s="17"/>
      <c r="B27" s="18" t="s">
        <v>98</v>
      </c>
      <c r="C27" s="19"/>
      <c r="D27" s="19"/>
      <c r="E27" s="20"/>
      <c r="F27" s="20"/>
      <c r="G27" s="30"/>
      <c r="H27" s="21"/>
    </row>
    <row r="28" spans="1:8" ht="15">
      <c r="A28" s="17">
        <v>18</v>
      </c>
      <c r="B28" s="22" t="s">
        <v>21</v>
      </c>
      <c r="C28" s="19" t="s">
        <v>22</v>
      </c>
      <c r="D28" s="19" t="s">
        <v>26</v>
      </c>
      <c r="E28" s="20">
        <v>160</v>
      </c>
      <c r="F28" s="20">
        <v>788.3708155</v>
      </c>
      <c r="G28" s="30">
        <v>3.3</v>
      </c>
      <c r="H28" s="51">
        <v>0.0455</v>
      </c>
    </row>
    <row r="29" spans="1:8" ht="15">
      <c r="A29" s="17">
        <v>19</v>
      </c>
      <c r="B29" s="22" t="s">
        <v>24</v>
      </c>
      <c r="C29" s="19" t="s">
        <v>22</v>
      </c>
      <c r="D29" s="19" t="s">
        <v>32</v>
      </c>
      <c r="E29" s="20">
        <v>80</v>
      </c>
      <c r="F29" s="20">
        <v>398.3044852</v>
      </c>
      <c r="G29" s="30">
        <v>1.67</v>
      </c>
      <c r="H29" s="51">
        <v>0.0765</v>
      </c>
    </row>
    <row r="30" spans="1:8" ht="15">
      <c r="A30" s="17">
        <v>20</v>
      </c>
      <c r="B30" s="22" t="s">
        <v>30</v>
      </c>
      <c r="C30" s="19" t="s">
        <v>22</v>
      </c>
      <c r="D30" s="19" t="s">
        <v>31</v>
      </c>
      <c r="E30" s="20">
        <v>80</v>
      </c>
      <c r="F30" s="20">
        <v>398.054367</v>
      </c>
      <c r="G30" s="30">
        <v>1.67</v>
      </c>
      <c r="H30" s="51">
        <v>0.0536</v>
      </c>
    </row>
    <row r="31" spans="1:8" ht="15">
      <c r="A31" s="17">
        <v>21</v>
      </c>
      <c r="B31" s="22" t="s">
        <v>27</v>
      </c>
      <c r="C31" s="19" t="s">
        <v>28</v>
      </c>
      <c r="D31" s="19" t="s">
        <v>29</v>
      </c>
      <c r="E31" s="20">
        <v>78</v>
      </c>
      <c r="F31" s="20">
        <v>387.6071595</v>
      </c>
      <c r="G31" s="30">
        <v>1.62</v>
      </c>
      <c r="H31" s="51">
        <v>0.0525</v>
      </c>
    </row>
    <row r="32" spans="1:8" ht="15">
      <c r="A32" s="17"/>
      <c r="B32" s="22"/>
      <c r="C32" s="19"/>
      <c r="D32" s="19"/>
      <c r="E32" s="20"/>
      <c r="F32" s="20"/>
      <c r="G32" s="30"/>
      <c r="H32" s="21"/>
    </row>
    <row r="33" spans="1:8" ht="15">
      <c r="A33" s="17"/>
      <c r="B33" s="18"/>
      <c r="C33" s="19"/>
      <c r="D33" s="19"/>
      <c r="E33" s="20"/>
      <c r="F33" s="20"/>
      <c r="G33" s="30"/>
      <c r="H33" s="21"/>
    </row>
    <row r="34" spans="1:8" ht="15">
      <c r="A34" s="33"/>
      <c r="B34" s="34" t="s">
        <v>33</v>
      </c>
      <c r="C34" s="35"/>
      <c r="D34" s="35"/>
      <c r="E34" s="36">
        <v>0</v>
      </c>
      <c r="F34" s="36">
        <v>22365.6191969</v>
      </c>
      <c r="G34" s="37">
        <v>93.59</v>
      </c>
      <c r="H34" s="21"/>
    </row>
    <row r="35" spans="1:8" ht="15">
      <c r="A35" s="12"/>
      <c r="B35" s="18" t="s">
        <v>34</v>
      </c>
      <c r="C35" s="13"/>
      <c r="D35" s="13"/>
      <c r="E35" s="14"/>
      <c r="F35" s="15"/>
      <c r="G35" s="16"/>
      <c r="H35" s="21"/>
    </row>
    <row r="36" spans="1:8" ht="15">
      <c r="A36" s="17"/>
      <c r="B36" s="22" t="s">
        <v>34</v>
      </c>
      <c r="C36" s="19"/>
      <c r="D36" s="19"/>
      <c r="E36" s="20"/>
      <c r="F36" s="20">
        <v>1535.7308201</v>
      </c>
      <c r="G36" s="30">
        <v>6.43</v>
      </c>
      <c r="H36" s="51">
        <v>0.0309</v>
      </c>
    </row>
    <row r="37" spans="1:8" ht="15">
      <c r="A37" s="33"/>
      <c r="B37" s="34" t="s">
        <v>33</v>
      </c>
      <c r="C37" s="35"/>
      <c r="D37" s="35"/>
      <c r="E37" s="43"/>
      <c r="F37" s="36">
        <v>1535.731</v>
      </c>
      <c r="G37" s="37">
        <v>6.43</v>
      </c>
      <c r="H37" s="21"/>
    </row>
    <row r="38" spans="1:8" ht="15">
      <c r="A38" s="24"/>
      <c r="B38" s="27" t="s">
        <v>35</v>
      </c>
      <c r="C38" s="25"/>
      <c r="D38" s="25"/>
      <c r="E38" s="26"/>
      <c r="F38" s="28"/>
      <c r="G38" s="29"/>
      <c r="H38" s="21"/>
    </row>
    <row r="39" spans="1:8" ht="15">
      <c r="A39" s="24"/>
      <c r="B39" s="27" t="s">
        <v>36</v>
      </c>
      <c r="C39" s="25"/>
      <c r="D39" s="25"/>
      <c r="E39" s="26"/>
      <c r="F39" s="20">
        <v>-1.890752799999</v>
      </c>
      <c r="G39" s="30">
        <v>-0.020000000000006</v>
      </c>
      <c r="H39" s="21"/>
    </row>
    <row r="40" spans="1:8" ht="15">
      <c r="A40" s="33"/>
      <c r="B40" s="44" t="s">
        <v>33</v>
      </c>
      <c r="C40" s="35"/>
      <c r="D40" s="35"/>
      <c r="E40" s="43"/>
      <c r="F40" s="36">
        <v>-1.890752799999</v>
      </c>
      <c r="G40" s="37">
        <v>-0.020000000000006</v>
      </c>
      <c r="H40" s="21"/>
    </row>
    <row r="41" spans="1:8" ht="15">
      <c r="A41" s="45"/>
      <c r="B41" s="47" t="s">
        <v>37</v>
      </c>
      <c r="C41" s="46"/>
      <c r="D41" s="46"/>
      <c r="E41" s="46"/>
      <c r="F41" s="31">
        <v>23899.459</v>
      </c>
      <c r="G41" s="32" t="s">
        <v>38</v>
      </c>
      <c r="H41" s="21"/>
    </row>
    <row r="44" ht="15">
      <c r="A44" t="s">
        <v>103</v>
      </c>
    </row>
    <row r="45" ht="15">
      <c r="A45" t="s">
        <v>104</v>
      </c>
    </row>
    <row r="47" spans="1:7" ht="30.75" customHeight="1">
      <c r="A47" s="54" t="s">
        <v>111</v>
      </c>
      <c r="B47" s="138" t="s">
        <v>112</v>
      </c>
      <c r="C47" s="138"/>
      <c r="D47" s="138"/>
      <c r="E47" s="138"/>
      <c r="F47" s="138"/>
      <c r="G47" s="139"/>
    </row>
  </sheetData>
  <sheetProtection/>
  <mergeCells count="3">
    <mergeCell ref="A2:G2"/>
    <mergeCell ref="A3:G3"/>
    <mergeCell ref="B47:G47"/>
  </mergeCells>
  <conditionalFormatting sqref="C34:D34 C37:E40 F38">
    <cfRule type="cellIs" priority="1" dxfId="28" operator="lessThan" stopIfTrue="1">
      <formula>0</formula>
    </cfRule>
  </conditionalFormatting>
  <conditionalFormatting sqref="G38">
    <cfRule type="cellIs" priority="2" dxfId="28" operator="lessThan" stopIfTrue="1">
      <formula>0</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32"/>
  <sheetViews>
    <sheetView zoomScalePageLayoutView="0" workbookViewId="0" topLeftCell="A1">
      <selection activeCell="A1" sqref="A1"/>
    </sheetView>
  </sheetViews>
  <sheetFormatPr defaultColWidth="9.140625" defaultRowHeight="15"/>
  <cols>
    <col min="1" max="1" width="7.28125" style="0" customWidth="1"/>
    <col min="2" max="2" width="57.8515625" style="0" customWidth="1"/>
    <col min="3" max="3" width="19.28125" style="0" bestFit="1" customWidth="1"/>
    <col min="4" max="4" width="19.28125" style="0" customWidth="1"/>
    <col min="5" max="5" width="20.421875" style="0" customWidth="1"/>
    <col min="6" max="6" width="21.57421875" style="0" customWidth="1"/>
    <col min="7" max="7" width="18.00390625" style="0" customWidth="1"/>
  </cols>
  <sheetData>
    <row r="1" spans="1:7" ht="15">
      <c r="A1" s="10"/>
      <c r="G1" s="11"/>
    </row>
    <row r="2" spans="1:7" ht="15">
      <c r="A2" s="136" t="s">
        <v>108</v>
      </c>
      <c r="B2" s="136"/>
      <c r="C2" s="136"/>
      <c r="D2" s="136"/>
      <c r="E2" s="136"/>
      <c r="F2" s="136"/>
      <c r="G2" s="136"/>
    </row>
    <row r="3" spans="1:7" ht="15">
      <c r="A3" s="137" t="s">
        <v>0</v>
      </c>
      <c r="B3" s="137"/>
      <c r="C3" s="137"/>
      <c r="D3" s="137"/>
      <c r="E3" s="137"/>
      <c r="F3" s="137"/>
      <c r="G3" s="137"/>
    </row>
    <row r="4" spans="1:8" ht="26.25" customHeight="1">
      <c r="A4" s="38" t="s">
        <v>1</v>
      </c>
      <c r="B4" s="39" t="s">
        <v>2</v>
      </c>
      <c r="C4" s="39" t="s">
        <v>3</v>
      </c>
      <c r="D4" s="40" t="s">
        <v>4</v>
      </c>
      <c r="E4" s="40" t="s">
        <v>5</v>
      </c>
      <c r="F4" s="41" t="s">
        <v>6</v>
      </c>
      <c r="G4" s="42" t="s">
        <v>7</v>
      </c>
      <c r="H4" s="42" t="s">
        <v>102</v>
      </c>
    </row>
    <row r="5" spans="1:8" ht="15">
      <c r="A5" s="12"/>
      <c r="B5" s="13"/>
      <c r="C5" s="13"/>
      <c r="D5" s="13"/>
      <c r="E5" s="14"/>
      <c r="F5" s="15"/>
      <c r="G5" s="16"/>
      <c r="H5" s="16"/>
    </row>
    <row r="6" spans="1:8" ht="15">
      <c r="A6" s="17"/>
      <c r="B6" s="18" t="s">
        <v>97</v>
      </c>
      <c r="C6" s="19"/>
      <c r="D6" s="19"/>
      <c r="E6" s="20"/>
      <c r="F6" s="20"/>
      <c r="G6" s="21"/>
      <c r="H6" s="16"/>
    </row>
    <row r="7" spans="1:8" ht="15">
      <c r="A7" s="17">
        <v>1</v>
      </c>
      <c r="B7" s="22" t="s">
        <v>8</v>
      </c>
      <c r="C7" s="19" t="s">
        <v>86</v>
      </c>
      <c r="D7" s="19" t="s">
        <v>40</v>
      </c>
      <c r="E7" s="20">
        <v>5</v>
      </c>
      <c r="F7" s="20">
        <v>63.3029214</v>
      </c>
      <c r="G7" s="30">
        <v>0.32</v>
      </c>
      <c r="H7" s="49">
        <v>0</v>
      </c>
    </row>
    <row r="8" spans="1:8" ht="15">
      <c r="A8" s="17"/>
      <c r="B8" s="22"/>
      <c r="C8" s="19"/>
      <c r="D8" s="19"/>
      <c r="E8" s="20"/>
      <c r="F8" s="20"/>
      <c r="G8" s="23"/>
      <c r="H8" s="50"/>
    </row>
    <row r="9" spans="1:8" ht="15">
      <c r="A9" s="17"/>
      <c r="B9" s="18" t="s">
        <v>14</v>
      </c>
      <c r="C9" s="22"/>
      <c r="D9" s="22"/>
      <c r="E9" s="22"/>
      <c r="F9" s="22"/>
      <c r="G9" s="22"/>
      <c r="H9" s="50"/>
    </row>
    <row r="10" spans="1:8" ht="15">
      <c r="A10" s="17">
        <v>2</v>
      </c>
      <c r="B10" s="22" t="s">
        <v>46</v>
      </c>
      <c r="C10" s="19" t="s">
        <v>92</v>
      </c>
      <c r="D10" s="19" t="s">
        <v>47</v>
      </c>
      <c r="E10" s="20">
        <v>558</v>
      </c>
      <c r="F10" s="20">
        <v>5602.1289041</v>
      </c>
      <c r="G10" s="30">
        <v>28.12</v>
      </c>
      <c r="H10" s="49">
        <v>0.0965</v>
      </c>
    </row>
    <row r="11" spans="1:8" ht="15">
      <c r="A11" s="17">
        <v>3</v>
      </c>
      <c r="B11" s="22" t="s">
        <v>44</v>
      </c>
      <c r="C11" s="19" t="s">
        <v>89</v>
      </c>
      <c r="D11" s="19" t="s">
        <v>45</v>
      </c>
      <c r="E11" s="20">
        <v>395000</v>
      </c>
      <c r="F11" s="20">
        <v>3973.6513013</v>
      </c>
      <c r="G11" s="30">
        <v>19.94</v>
      </c>
      <c r="H11" s="49">
        <v>0.1457</v>
      </c>
    </row>
    <row r="12" spans="1:8" ht="15">
      <c r="A12" s="17">
        <v>4</v>
      </c>
      <c r="B12" s="22" t="s">
        <v>42</v>
      </c>
      <c r="C12" s="19" t="s">
        <v>91</v>
      </c>
      <c r="D12" s="19" t="s">
        <v>65</v>
      </c>
      <c r="E12" s="20">
        <v>280</v>
      </c>
      <c r="F12" s="20">
        <v>2812.0016438</v>
      </c>
      <c r="G12" s="30">
        <v>14.11</v>
      </c>
      <c r="H12" s="49">
        <v>0.1043</v>
      </c>
    </row>
    <row r="13" spans="1:8" ht="15">
      <c r="A13" s="17">
        <v>5</v>
      </c>
      <c r="B13" s="22" t="s">
        <v>48</v>
      </c>
      <c r="C13" s="19" t="s">
        <v>93</v>
      </c>
      <c r="D13" s="19" t="s">
        <v>62</v>
      </c>
      <c r="E13" s="20">
        <v>105</v>
      </c>
      <c r="F13" s="20">
        <v>1054.7681507</v>
      </c>
      <c r="G13" s="30">
        <v>5.29</v>
      </c>
      <c r="H13" s="49">
        <v>0.108</v>
      </c>
    </row>
    <row r="14" spans="1:8" ht="15">
      <c r="A14" s="17">
        <v>6</v>
      </c>
      <c r="B14" s="22" t="s">
        <v>99</v>
      </c>
      <c r="C14" s="19" t="s">
        <v>89</v>
      </c>
      <c r="D14" s="19" t="s">
        <v>20</v>
      </c>
      <c r="E14" s="20">
        <v>80</v>
      </c>
      <c r="F14" s="20">
        <v>189.9707443</v>
      </c>
      <c r="G14" s="30">
        <v>0.95</v>
      </c>
      <c r="H14" s="49">
        <v>0</v>
      </c>
    </row>
    <row r="15" spans="1:8" ht="15">
      <c r="A15" s="17">
        <v>7</v>
      </c>
      <c r="B15" s="22" t="s">
        <v>46</v>
      </c>
      <c r="C15" s="19" t="s">
        <v>92</v>
      </c>
      <c r="D15" s="19" t="s">
        <v>50</v>
      </c>
      <c r="E15" s="20">
        <v>8</v>
      </c>
      <c r="F15" s="20">
        <v>80.3172603</v>
      </c>
      <c r="G15" s="30">
        <v>0.4</v>
      </c>
      <c r="H15" s="49">
        <v>0.0965</v>
      </c>
    </row>
    <row r="16" spans="1:8" ht="15">
      <c r="A16" s="17">
        <v>8</v>
      </c>
      <c r="B16" s="22" t="s">
        <v>101</v>
      </c>
      <c r="C16" s="19" t="s">
        <v>89</v>
      </c>
      <c r="D16" s="19" t="s">
        <v>15</v>
      </c>
      <c r="E16" s="20">
        <v>10</v>
      </c>
      <c r="F16" s="20">
        <v>21.6374578</v>
      </c>
      <c r="G16" s="30">
        <v>0.11</v>
      </c>
      <c r="H16" s="49">
        <v>0</v>
      </c>
    </row>
    <row r="17" spans="1:8" ht="15">
      <c r="A17" s="17">
        <v>9</v>
      </c>
      <c r="B17" s="22" t="s">
        <v>52</v>
      </c>
      <c r="C17" s="19" t="s">
        <v>94</v>
      </c>
      <c r="D17" s="19" t="s">
        <v>53</v>
      </c>
      <c r="E17" s="20">
        <v>1844</v>
      </c>
      <c r="F17" s="20">
        <v>18.5195699</v>
      </c>
      <c r="G17" s="30">
        <v>0.09</v>
      </c>
      <c r="H17" s="49">
        <v>0.105</v>
      </c>
    </row>
    <row r="18" spans="1:8" ht="15">
      <c r="A18" s="17">
        <v>10</v>
      </c>
      <c r="B18" s="22" t="s">
        <v>18</v>
      </c>
      <c r="C18" s="19" t="s">
        <v>90</v>
      </c>
      <c r="D18" s="19" t="s">
        <v>19</v>
      </c>
      <c r="E18" s="20">
        <v>10</v>
      </c>
      <c r="F18" s="20">
        <v>12.5693493</v>
      </c>
      <c r="G18" s="30">
        <v>0.06</v>
      </c>
      <c r="H18" s="49">
        <v>0.135</v>
      </c>
    </row>
    <row r="19" spans="1:8" ht="15">
      <c r="A19" s="17"/>
      <c r="B19" s="22"/>
      <c r="C19" s="19"/>
      <c r="D19" s="19"/>
      <c r="E19" s="20"/>
      <c r="F19" s="20"/>
      <c r="G19" s="30"/>
      <c r="H19" s="50"/>
    </row>
    <row r="20" spans="1:8" ht="15">
      <c r="A20" s="33"/>
      <c r="B20" s="34" t="s">
        <v>33</v>
      </c>
      <c r="C20" s="35"/>
      <c r="D20" s="35"/>
      <c r="E20" s="36">
        <v>0</v>
      </c>
      <c r="F20" s="36">
        <v>13828.8673029</v>
      </c>
      <c r="G20" s="37">
        <v>69.39000000000001</v>
      </c>
      <c r="H20" s="50"/>
    </row>
    <row r="21" spans="1:8" ht="15">
      <c r="A21" s="12"/>
      <c r="B21" s="18" t="s">
        <v>34</v>
      </c>
      <c r="C21" s="13"/>
      <c r="D21" s="13"/>
      <c r="E21" s="14"/>
      <c r="F21" s="15"/>
      <c r="G21" s="16"/>
      <c r="H21" s="50"/>
    </row>
    <row r="22" spans="1:8" ht="15">
      <c r="A22" s="17"/>
      <c r="B22" s="22" t="s">
        <v>34</v>
      </c>
      <c r="C22" s="19"/>
      <c r="D22" s="19"/>
      <c r="E22" s="20"/>
      <c r="F22" s="20">
        <v>6068.4126433</v>
      </c>
      <c r="G22" s="30">
        <v>30.46</v>
      </c>
      <c r="H22" s="49">
        <v>0.0309</v>
      </c>
    </row>
    <row r="23" spans="1:8" ht="15">
      <c r="A23" s="33"/>
      <c r="B23" s="34" t="s">
        <v>33</v>
      </c>
      <c r="C23" s="35"/>
      <c r="D23" s="35"/>
      <c r="E23" s="43"/>
      <c r="F23" s="36">
        <v>6068.413</v>
      </c>
      <c r="G23" s="37">
        <v>30.46</v>
      </c>
      <c r="H23" s="16"/>
    </row>
    <row r="24" spans="1:8" ht="15">
      <c r="A24" s="24"/>
      <c r="B24" s="27" t="s">
        <v>35</v>
      </c>
      <c r="C24" s="25"/>
      <c r="D24" s="25"/>
      <c r="E24" s="26"/>
      <c r="F24" s="28"/>
      <c r="G24" s="29"/>
      <c r="H24" s="16"/>
    </row>
    <row r="25" spans="1:8" ht="15">
      <c r="A25" s="24"/>
      <c r="B25" s="27" t="s">
        <v>36</v>
      </c>
      <c r="C25" s="25"/>
      <c r="D25" s="25"/>
      <c r="E25" s="26"/>
      <c r="F25" s="20">
        <v>26.530945800001064</v>
      </c>
      <c r="G25" s="30">
        <v>0.14999999999998</v>
      </c>
      <c r="H25" s="16"/>
    </row>
    <row r="26" spans="1:8" ht="15">
      <c r="A26" s="33"/>
      <c r="B26" s="44" t="s">
        <v>33</v>
      </c>
      <c r="C26" s="35"/>
      <c r="D26" s="35"/>
      <c r="E26" s="43"/>
      <c r="F26" s="36">
        <v>26.530945800001064</v>
      </c>
      <c r="G26" s="37">
        <v>0.14999999999998</v>
      </c>
      <c r="H26" s="16"/>
    </row>
    <row r="27" spans="1:8" ht="15">
      <c r="A27" s="45"/>
      <c r="B27" s="47" t="s">
        <v>37</v>
      </c>
      <c r="C27" s="46"/>
      <c r="D27" s="46"/>
      <c r="E27" s="46"/>
      <c r="F27" s="31">
        <v>19923.811</v>
      </c>
      <c r="G27" s="32" t="s">
        <v>38</v>
      </c>
      <c r="H27" s="16"/>
    </row>
    <row r="30" ht="15">
      <c r="A30" t="s">
        <v>103</v>
      </c>
    </row>
    <row r="32" spans="1:7" ht="30.75" customHeight="1">
      <c r="A32" s="54" t="s">
        <v>111</v>
      </c>
      <c r="B32" s="138" t="s">
        <v>112</v>
      </c>
      <c r="C32" s="138"/>
      <c r="D32" s="138"/>
      <c r="E32" s="138"/>
      <c r="F32" s="138"/>
      <c r="G32" s="139"/>
    </row>
  </sheetData>
  <sheetProtection/>
  <mergeCells count="3">
    <mergeCell ref="A2:G2"/>
    <mergeCell ref="A3:G3"/>
    <mergeCell ref="B32:G32"/>
  </mergeCells>
  <conditionalFormatting sqref="C20:D20 C23:E26 F24">
    <cfRule type="cellIs" priority="1" dxfId="28" operator="lessThan" stopIfTrue="1">
      <formula>0</formula>
    </cfRule>
  </conditionalFormatting>
  <conditionalFormatting sqref="G24">
    <cfRule type="cellIs" priority="2" dxfId="28" operator="lessThan" stopIfTrue="1">
      <formula>0</formula>
    </cfRule>
  </conditionalFormatting>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41"/>
  <sheetViews>
    <sheetView zoomScalePageLayoutView="0" workbookViewId="0" topLeftCell="A1">
      <selection activeCell="A1" sqref="A1"/>
    </sheetView>
  </sheetViews>
  <sheetFormatPr defaultColWidth="9.140625" defaultRowHeight="15"/>
  <cols>
    <col min="1" max="1" width="7.28125" style="0" customWidth="1"/>
    <col min="2" max="2" width="57.8515625" style="0" customWidth="1"/>
    <col min="3" max="3" width="19.28125" style="0" bestFit="1" customWidth="1"/>
    <col min="4" max="4" width="19.28125" style="0" customWidth="1"/>
    <col min="5" max="5" width="20.421875" style="0" customWidth="1"/>
    <col min="6" max="6" width="21.57421875" style="0" customWidth="1"/>
    <col min="7" max="7" width="18.00390625" style="0" customWidth="1"/>
  </cols>
  <sheetData>
    <row r="1" spans="1:7" ht="15">
      <c r="A1" s="10"/>
      <c r="G1" s="11"/>
    </row>
    <row r="2" spans="1:7" ht="15">
      <c r="A2" s="136" t="s">
        <v>109</v>
      </c>
      <c r="B2" s="136"/>
      <c r="C2" s="136"/>
      <c r="D2" s="136"/>
      <c r="E2" s="136"/>
      <c r="F2" s="136"/>
      <c r="G2" s="136"/>
    </row>
    <row r="3" spans="1:7" ht="15">
      <c r="A3" s="137" t="s">
        <v>0</v>
      </c>
      <c r="B3" s="137"/>
      <c r="C3" s="137"/>
      <c r="D3" s="137"/>
      <c r="E3" s="137"/>
      <c r="F3" s="137"/>
      <c r="G3" s="137"/>
    </row>
    <row r="4" spans="1:8" ht="26.25" customHeight="1">
      <c r="A4" s="38" t="s">
        <v>1</v>
      </c>
      <c r="B4" s="39" t="s">
        <v>2</v>
      </c>
      <c r="C4" s="39" t="s">
        <v>3</v>
      </c>
      <c r="D4" s="40" t="s">
        <v>4</v>
      </c>
      <c r="E4" s="40" t="s">
        <v>5</v>
      </c>
      <c r="F4" s="41" t="s">
        <v>6</v>
      </c>
      <c r="G4" s="42" t="s">
        <v>7</v>
      </c>
      <c r="H4" s="42" t="s">
        <v>102</v>
      </c>
    </row>
    <row r="5" spans="1:8" ht="15">
      <c r="A5" s="12"/>
      <c r="B5" s="13"/>
      <c r="C5" s="13"/>
      <c r="D5" s="13"/>
      <c r="E5" s="14"/>
      <c r="F5" s="15"/>
      <c r="G5" s="16"/>
      <c r="H5" s="16"/>
    </row>
    <row r="6" spans="1:8" ht="15">
      <c r="A6" s="17"/>
      <c r="B6" s="18" t="s">
        <v>97</v>
      </c>
      <c r="C6" s="19"/>
      <c r="D6" s="19"/>
      <c r="E6" s="20"/>
      <c r="F6" s="20"/>
      <c r="G6" s="21"/>
      <c r="H6" s="16"/>
    </row>
    <row r="7" spans="1:8" ht="15">
      <c r="A7" s="17">
        <v>1</v>
      </c>
      <c r="B7" s="22" t="s">
        <v>10</v>
      </c>
      <c r="C7" s="19" t="s">
        <v>87</v>
      </c>
      <c r="D7" s="19" t="s">
        <v>66</v>
      </c>
      <c r="E7" s="20">
        <v>200</v>
      </c>
      <c r="F7" s="20">
        <v>2059.9065584</v>
      </c>
      <c r="G7" s="30">
        <v>12.6</v>
      </c>
      <c r="H7" s="49">
        <v>0.1425</v>
      </c>
    </row>
    <row r="8" spans="1:8" ht="15">
      <c r="A8" s="17">
        <v>2</v>
      </c>
      <c r="B8" s="22" t="s">
        <v>8</v>
      </c>
      <c r="C8" s="19" t="s">
        <v>86</v>
      </c>
      <c r="D8" s="19" t="s">
        <v>40</v>
      </c>
      <c r="E8" s="20">
        <v>77</v>
      </c>
      <c r="F8" s="20">
        <v>974.8649899</v>
      </c>
      <c r="G8" s="30">
        <v>5.96</v>
      </c>
      <c r="H8" s="49">
        <v>0</v>
      </c>
    </row>
    <row r="9" spans="1:8" ht="15">
      <c r="A9" s="17">
        <v>3</v>
      </c>
      <c r="B9" s="22" t="s">
        <v>12</v>
      </c>
      <c r="C9" s="19" t="s">
        <v>88</v>
      </c>
      <c r="D9" s="19" t="s">
        <v>13</v>
      </c>
      <c r="E9" s="20">
        <v>150000</v>
      </c>
      <c r="F9" s="20">
        <v>198.3213958</v>
      </c>
      <c r="G9" s="30">
        <v>1.21</v>
      </c>
      <c r="H9" s="49">
        <v>0.1175</v>
      </c>
    </row>
    <row r="10" spans="1:8" ht="15">
      <c r="A10" s="17"/>
      <c r="B10" s="22"/>
      <c r="C10" s="19"/>
      <c r="D10" s="19"/>
      <c r="E10" s="20"/>
      <c r="F10" s="20"/>
      <c r="G10" s="23"/>
      <c r="H10" s="50"/>
    </row>
    <row r="11" spans="1:8" ht="15">
      <c r="A11" s="17"/>
      <c r="B11" s="18" t="s">
        <v>14</v>
      </c>
      <c r="C11" s="22"/>
      <c r="D11" s="22"/>
      <c r="E11" s="22"/>
      <c r="F11" s="22"/>
      <c r="G11" s="22"/>
      <c r="H11" s="50"/>
    </row>
    <row r="12" spans="1:8" ht="15">
      <c r="A12" s="17">
        <v>4</v>
      </c>
      <c r="B12" s="22" t="s">
        <v>46</v>
      </c>
      <c r="C12" s="19" t="s">
        <v>92</v>
      </c>
      <c r="D12" s="19" t="s">
        <v>61</v>
      </c>
      <c r="E12" s="20">
        <v>123</v>
      </c>
      <c r="F12" s="20">
        <v>1234.8778767</v>
      </c>
      <c r="G12" s="30">
        <v>7.55</v>
      </c>
      <c r="H12" s="49">
        <v>0.0965</v>
      </c>
    </row>
    <row r="13" spans="1:8" ht="15">
      <c r="A13" s="17">
        <v>5</v>
      </c>
      <c r="B13" s="22" t="s">
        <v>48</v>
      </c>
      <c r="C13" s="19" t="s">
        <v>93</v>
      </c>
      <c r="D13" s="19" t="s">
        <v>67</v>
      </c>
      <c r="E13" s="20">
        <v>100</v>
      </c>
      <c r="F13" s="20">
        <v>879.9780045</v>
      </c>
      <c r="G13" s="30">
        <v>5.38</v>
      </c>
      <c r="H13" s="49">
        <v>0.108</v>
      </c>
    </row>
    <row r="14" spans="1:8" ht="15">
      <c r="A14" s="17">
        <v>6</v>
      </c>
      <c r="B14" s="22" t="s">
        <v>46</v>
      </c>
      <c r="C14" s="19" t="s">
        <v>92</v>
      </c>
      <c r="D14" s="19" t="s">
        <v>51</v>
      </c>
      <c r="E14" s="20">
        <v>43</v>
      </c>
      <c r="F14" s="20">
        <v>431.705274</v>
      </c>
      <c r="G14" s="30">
        <v>2.64</v>
      </c>
      <c r="H14" s="49">
        <v>0.0965</v>
      </c>
    </row>
    <row r="15" spans="1:8" ht="15">
      <c r="A15" s="17">
        <v>7</v>
      </c>
      <c r="B15" s="22" t="s">
        <v>99</v>
      </c>
      <c r="C15" s="19" t="s">
        <v>89</v>
      </c>
      <c r="D15" s="19" t="s">
        <v>17</v>
      </c>
      <c r="E15" s="20">
        <v>146</v>
      </c>
      <c r="F15" s="20">
        <v>347.2335118</v>
      </c>
      <c r="G15" s="30">
        <v>2.12</v>
      </c>
      <c r="H15" s="49">
        <v>0</v>
      </c>
    </row>
    <row r="16" spans="1:8" ht="15">
      <c r="A16" s="17">
        <v>8</v>
      </c>
      <c r="B16" s="22" t="s">
        <v>18</v>
      </c>
      <c r="C16" s="19" t="s">
        <v>90</v>
      </c>
      <c r="D16" s="19" t="s">
        <v>19</v>
      </c>
      <c r="E16" s="20">
        <v>165</v>
      </c>
      <c r="F16" s="20">
        <v>207.3942637</v>
      </c>
      <c r="G16" s="30">
        <v>1.27</v>
      </c>
      <c r="H16" s="49">
        <v>0.135</v>
      </c>
    </row>
    <row r="17" spans="1:8" ht="15">
      <c r="A17" s="17">
        <v>9</v>
      </c>
      <c r="B17" s="22" t="s">
        <v>46</v>
      </c>
      <c r="C17" s="19" t="s">
        <v>92</v>
      </c>
      <c r="D17" s="19" t="s">
        <v>50</v>
      </c>
      <c r="E17" s="20">
        <v>8</v>
      </c>
      <c r="F17" s="20">
        <v>80.3172603</v>
      </c>
      <c r="G17" s="30">
        <v>0.49</v>
      </c>
      <c r="H17" s="49">
        <v>0.0965</v>
      </c>
    </row>
    <row r="18" spans="1:8" ht="15">
      <c r="A18" s="17">
        <v>10</v>
      </c>
      <c r="B18" s="22" t="s">
        <v>58</v>
      </c>
      <c r="C18" s="19" t="s">
        <v>96</v>
      </c>
      <c r="D18" s="19" t="s">
        <v>59</v>
      </c>
      <c r="E18" s="20">
        <v>100</v>
      </c>
      <c r="F18" s="20">
        <v>59.1363014</v>
      </c>
      <c r="G18" s="30">
        <v>0.36</v>
      </c>
      <c r="H18" s="49">
        <v>0.16</v>
      </c>
    </row>
    <row r="19" spans="1:8" ht="15">
      <c r="A19" s="17">
        <v>11</v>
      </c>
      <c r="B19" s="22" t="s">
        <v>46</v>
      </c>
      <c r="C19" s="19" t="s">
        <v>92</v>
      </c>
      <c r="D19" s="19" t="s">
        <v>47</v>
      </c>
      <c r="E19" s="20">
        <v>4</v>
      </c>
      <c r="F19" s="20">
        <v>40.1586301</v>
      </c>
      <c r="G19" s="30">
        <v>0.25</v>
      </c>
      <c r="H19" s="49">
        <v>0.0965</v>
      </c>
    </row>
    <row r="20" spans="1:8" ht="15">
      <c r="A20" s="17">
        <v>12</v>
      </c>
      <c r="B20" s="22" t="s">
        <v>56</v>
      </c>
      <c r="C20" s="19" t="s">
        <v>95</v>
      </c>
      <c r="D20" s="19" t="s">
        <v>60</v>
      </c>
      <c r="E20" s="20">
        <v>2</v>
      </c>
      <c r="F20" s="20">
        <v>20.1109589</v>
      </c>
      <c r="G20" s="30">
        <v>0.12</v>
      </c>
      <c r="H20" s="49">
        <v>0.135</v>
      </c>
    </row>
    <row r="21" spans="1:8" ht="15">
      <c r="A21" s="17"/>
      <c r="B21" s="22"/>
      <c r="C21" s="19"/>
      <c r="D21" s="19"/>
      <c r="E21" s="20"/>
      <c r="F21" s="20"/>
      <c r="G21" s="30"/>
      <c r="H21" s="50"/>
    </row>
    <row r="22" spans="1:8" ht="15">
      <c r="A22" s="17"/>
      <c r="B22" s="18" t="s">
        <v>98</v>
      </c>
      <c r="C22" s="19"/>
      <c r="D22" s="19"/>
      <c r="E22" s="20"/>
      <c r="F22" s="20"/>
      <c r="G22" s="30"/>
      <c r="H22" s="50"/>
    </row>
    <row r="23" spans="1:8" ht="15">
      <c r="A23" s="17">
        <v>13</v>
      </c>
      <c r="B23" s="22" t="s">
        <v>21</v>
      </c>
      <c r="C23" s="19" t="s">
        <v>22</v>
      </c>
      <c r="D23" s="19" t="s">
        <v>26</v>
      </c>
      <c r="E23" s="20">
        <v>80</v>
      </c>
      <c r="F23" s="20">
        <v>394.1854077</v>
      </c>
      <c r="G23" s="30">
        <v>2.41</v>
      </c>
      <c r="H23" s="49">
        <v>0.0455</v>
      </c>
    </row>
    <row r="24" spans="1:8" ht="15">
      <c r="A24" s="17">
        <v>14</v>
      </c>
      <c r="B24" s="22" t="s">
        <v>24</v>
      </c>
      <c r="C24" s="19" t="s">
        <v>22</v>
      </c>
      <c r="D24" s="19" t="s">
        <v>32</v>
      </c>
      <c r="E24" s="20">
        <v>79</v>
      </c>
      <c r="F24" s="20">
        <v>393.3256792</v>
      </c>
      <c r="G24" s="30">
        <v>2.41</v>
      </c>
      <c r="H24" s="49">
        <v>0.0765</v>
      </c>
    </row>
    <row r="25" spans="1:8" ht="15">
      <c r="A25" s="17">
        <v>15</v>
      </c>
      <c r="B25" s="22" t="s">
        <v>30</v>
      </c>
      <c r="C25" s="19" t="s">
        <v>22</v>
      </c>
      <c r="D25" s="19" t="s">
        <v>31</v>
      </c>
      <c r="E25" s="20">
        <v>75</v>
      </c>
      <c r="F25" s="20">
        <v>373.175968</v>
      </c>
      <c r="G25" s="30">
        <v>2.28</v>
      </c>
      <c r="H25" s="49">
        <v>0.0536</v>
      </c>
    </row>
    <row r="26" spans="1:8" ht="15">
      <c r="A26" s="17">
        <v>16</v>
      </c>
      <c r="B26" s="22" t="s">
        <v>27</v>
      </c>
      <c r="C26" s="19" t="s">
        <v>28</v>
      </c>
      <c r="D26" s="19" t="s">
        <v>29</v>
      </c>
      <c r="E26" s="20">
        <v>72</v>
      </c>
      <c r="F26" s="20">
        <v>357.7912241</v>
      </c>
      <c r="G26" s="30">
        <v>2.19</v>
      </c>
      <c r="H26" s="49">
        <v>0.0525</v>
      </c>
    </row>
    <row r="27" spans="1:8" ht="15">
      <c r="A27" s="17"/>
      <c r="B27" s="22"/>
      <c r="C27" s="19"/>
      <c r="D27" s="19"/>
      <c r="E27" s="20"/>
      <c r="F27" s="20"/>
      <c r="G27" s="30"/>
      <c r="H27" s="50"/>
    </row>
    <row r="28" spans="1:8" ht="15">
      <c r="A28" s="17"/>
      <c r="B28" s="18"/>
      <c r="C28" s="19"/>
      <c r="D28" s="19"/>
      <c r="E28" s="20"/>
      <c r="F28" s="20"/>
      <c r="G28" s="30"/>
      <c r="H28" s="50"/>
    </row>
    <row r="29" spans="1:8" ht="15">
      <c r="A29" s="33"/>
      <c r="B29" s="34" t="s">
        <v>33</v>
      </c>
      <c r="C29" s="35"/>
      <c r="D29" s="35"/>
      <c r="E29" s="36">
        <v>0</v>
      </c>
      <c r="F29" s="36">
        <v>8052.4833045000005</v>
      </c>
      <c r="G29" s="37">
        <v>49.24</v>
      </c>
      <c r="H29" s="50"/>
    </row>
    <row r="30" spans="1:8" ht="15">
      <c r="A30" s="12"/>
      <c r="B30" s="18" t="s">
        <v>34</v>
      </c>
      <c r="C30" s="13"/>
      <c r="D30" s="13"/>
      <c r="E30" s="14"/>
      <c r="F30" s="15"/>
      <c r="G30" s="16"/>
      <c r="H30" s="50"/>
    </row>
    <row r="31" spans="1:8" ht="15">
      <c r="A31" s="17"/>
      <c r="B31" s="22" t="s">
        <v>34</v>
      </c>
      <c r="C31" s="19"/>
      <c r="D31" s="19"/>
      <c r="E31" s="20"/>
      <c r="F31" s="20">
        <v>8256.2970585</v>
      </c>
      <c r="G31" s="30">
        <v>50.49</v>
      </c>
      <c r="H31" s="49">
        <v>0.0309</v>
      </c>
    </row>
    <row r="32" spans="1:8" ht="15">
      <c r="A32" s="33"/>
      <c r="B32" s="34" t="s">
        <v>33</v>
      </c>
      <c r="C32" s="35"/>
      <c r="D32" s="35"/>
      <c r="E32" s="43"/>
      <c r="F32" s="36">
        <v>8256.297</v>
      </c>
      <c r="G32" s="37">
        <v>50.49</v>
      </c>
      <c r="H32" s="16"/>
    </row>
    <row r="33" spans="1:8" ht="15">
      <c r="A33" s="24"/>
      <c r="B33" s="27" t="s">
        <v>35</v>
      </c>
      <c r="C33" s="25"/>
      <c r="D33" s="25"/>
      <c r="E33" s="26"/>
      <c r="F33" s="28"/>
      <c r="G33" s="29"/>
      <c r="H33" s="16"/>
    </row>
    <row r="34" spans="1:8" ht="15">
      <c r="A34" s="24"/>
      <c r="B34" s="27" t="s">
        <v>36</v>
      </c>
      <c r="C34" s="25"/>
      <c r="D34" s="25"/>
      <c r="E34" s="26"/>
      <c r="F34" s="20">
        <v>43.6176232999997</v>
      </c>
      <c r="G34" s="30">
        <v>0.269999999999996</v>
      </c>
      <c r="H34" s="16"/>
    </row>
    <row r="35" spans="1:8" ht="15">
      <c r="A35" s="33"/>
      <c r="B35" s="44" t="s">
        <v>33</v>
      </c>
      <c r="C35" s="35"/>
      <c r="D35" s="35"/>
      <c r="E35" s="43"/>
      <c r="F35" s="36">
        <v>43.6176232999997</v>
      </c>
      <c r="G35" s="37">
        <v>0.269999999999996</v>
      </c>
      <c r="H35" s="16"/>
    </row>
    <row r="36" spans="1:8" ht="15">
      <c r="A36" s="45"/>
      <c r="B36" s="47" t="s">
        <v>37</v>
      </c>
      <c r="C36" s="46"/>
      <c r="D36" s="46"/>
      <c r="E36" s="46"/>
      <c r="F36" s="31">
        <v>16352.398</v>
      </c>
      <c r="G36" s="32" t="s">
        <v>38</v>
      </c>
      <c r="H36" s="16"/>
    </row>
    <row r="39" ht="15">
      <c r="A39" t="s">
        <v>103</v>
      </c>
    </row>
    <row r="41" spans="1:7" ht="30.75" customHeight="1">
      <c r="A41" s="54" t="s">
        <v>111</v>
      </c>
      <c r="B41" s="138" t="s">
        <v>112</v>
      </c>
      <c r="C41" s="138"/>
      <c r="D41" s="138"/>
      <c r="E41" s="138"/>
      <c r="F41" s="138"/>
      <c r="G41" s="139"/>
    </row>
  </sheetData>
  <sheetProtection/>
  <mergeCells count="3">
    <mergeCell ref="A2:G2"/>
    <mergeCell ref="A3:G3"/>
    <mergeCell ref="B41:G41"/>
  </mergeCells>
  <conditionalFormatting sqref="C29:D29 C32:E35 F33">
    <cfRule type="cellIs" priority="1" dxfId="28" operator="lessThan" stopIfTrue="1">
      <formula>0</formula>
    </cfRule>
  </conditionalFormatting>
  <conditionalFormatting sqref="G33">
    <cfRule type="cellIs" priority="2" dxfId="28" operator="lessThan" stopIfTrue="1">
      <formula>0</formula>
    </cfRule>
  </conditionalFormatting>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37"/>
  <sheetViews>
    <sheetView zoomScalePageLayoutView="0" workbookViewId="0" topLeftCell="A1">
      <selection activeCell="C16" sqref="C16"/>
    </sheetView>
  </sheetViews>
  <sheetFormatPr defaultColWidth="9.140625" defaultRowHeight="15"/>
  <cols>
    <col min="1" max="1" width="7.28125" style="0" customWidth="1"/>
    <col min="2" max="2" width="57.8515625" style="0" customWidth="1"/>
    <col min="3" max="3" width="19.28125" style="0" bestFit="1" customWidth="1"/>
    <col min="4" max="4" width="19.28125" style="0" customWidth="1"/>
    <col min="5" max="5" width="20.421875" style="0" customWidth="1"/>
    <col min="6" max="6" width="21.57421875" style="0" customWidth="1"/>
    <col min="7" max="7" width="18.00390625" style="0" customWidth="1"/>
  </cols>
  <sheetData>
    <row r="1" spans="1:7" ht="15">
      <c r="A1" s="10"/>
      <c r="G1" s="11"/>
    </row>
    <row r="2" spans="1:7" ht="15">
      <c r="A2" s="136" t="s">
        <v>110</v>
      </c>
      <c r="B2" s="136"/>
      <c r="C2" s="136"/>
      <c r="D2" s="136"/>
      <c r="E2" s="136"/>
      <c r="F2" s="136"/>
      <c r="G2" s="136"/>
    </row>
    <row r="3" spans="1:7" ht="15">
      <c r="A3" s="137" t="s">
        <v>0</v>
      </c>
      <c r="B3" s="137"/>
      <c r="C3" s="137"/>
      <c r="D3" s="137"/>
      <c r="E3" s="137"/>
      <c r="F3" s="137"/>
      <c r="G3" s="137"/>
    </row>
    <row r="4" spans="1:8" ht="26.25" customHeight="1">
      <c r="A4" s="38" t="s">
        <v>1</v>
      </c>
      <c r="B4" s="39" t="s">
        <v>2</v>
      </c>
      <c r="C4" s="39" t="s">
        <v>3</v>
      </c>
      <c r="D4" s="40" t="s">
        <v>4</v>
      </c>
      <c r="E4" s="40" t="s">
        <v>5</v>
      </c>
      <c r="F4" s="41" t="s">
        <v>6</v>
      </c>
      <c r="G4" s="42" t="s">
        <v>7</v>
      </c>
      <c r="H4" s="42" t="s">
        <v>102</v>
      </c>
    </row>
    <row r="5" spans="1:8" ht="15">
      <c r="A5" s="12"/>
      <c r="B5" s="13"/>
      <c r="C5" s="13"/>
      <c r="D5" s="13"/>
      <c r="E5" s="14"/>
      <c r="F5" s="15"/>
      <c r="G5" s="16"/>
      <c r="H5" s="16"/>
    </row>
    <row r="6" spans="1:8" ht="15">
      <c r="A6" s="17"/>
      <c r="B6" s="18" t="s">
        <v>97</v>
      </c>
      <c r="C6" s="19"/>
      <c r="D6" s="19"/>
      <c r="E6" s="20"/>
      <c r="F6" s="20"/>
      <c r="G6" s="21"/>
      <c r="H6" s="16"/>
    </row>
    <row r="7" spans="1:8" ht="15">
      <c r="A7" s="17">
        <v>1</v>
      </c>
      <c r="B7" s="22" t="s">
        <v>12</v>
      </c>
      <c r="C7" s="19" t="s">
        <v>88</v>
      </c>
      <c r="D7" s="19" t="s">
        <v>39</v>
      </c>
      <c r="E7" s="20">
        <v>340000</v>
      </c>
      <c r="F7" s="20">
        <v>3416.4178082</v>
      </c>
      <c r="G7" s="30">
        <v>18.13</v>
      </c>
      <c r="H7" s="49">
        <v>0.1175</v>
      </c>
    </row>
    <row r="8" spans="1:8" ht="15">
      <c r="A8" s="17">
        <v>2</v>
      </c>
      <c r="B8" s="22" t="s">
        <v>8</v>
      </c>
      <c r="C8" s="19" t="s">
        <v>86</v>
      </c>
      <c r="D8" s="19" t="s">
        <v>40</v>
      </c>
      <c r="E8" s="20">
        <v>125</v>
      </c>
      <c r="F8" s="20">
        <v>1582.5730356</v>
      </c>
      <c r="G8" s="30">
        <v>8.4</v>
      </c>
      <c r="H8" s="49">
        <v>0</v>
      </c>
    </row>
    <row r="9" spans="1:8" ht="15">
      <c r="A9" s="17">
        <v>3</v>
      </c>
      <c r="B9" s="22" t="s">
        <v>12</v>
      </c>
      <c r="C9" s="19" t="s">
        <v>88</v>
      </c>
      <c r="D9" s="19" t="s">
        <v>13</v>
      </c>
      <c r="E9" s="20">
        <v>70000</v>
      </c>
      <c r="F9" s="20">
        <v>92.5499797</v>
      </c>
      <c r="G9" s="30">
        <v>0.49</v>
      </c>
      <c r="H9" s="49">
        <v>0.1175</v>
      </c>
    </row>
    <row r="10" spans="1:8" ht="15">
      <c r="A10" s="17"/>
      <c r="B10" s="22"/>
      <c r="C10" s="19"/>
      <c r="D10" s="19"/>
      <c r="E10" s="20"/>
      <c r="F10" s="20"/>
      <c r="G10" s="23"/>
      <c r="H10" s="49"/>
    </row>
    <row r="11" spans="1:8" ht="15">
      <c r="A11" s="17"/>
      <c r="B11" s="18" t="s">
        <v>14</v>
      </c>
      <c r="C11" s="22"/>
      <c r="D11" s="22"/>
      <c r="E11" s="22"/>
      <c r="F11" s="22"/>
      <c r="G11" s="22"/>
      <c r="H11" s="49"/>
    </row>
    <row r="12" spans="1:8" ht="15">
      <c r="A12" s="17">
        <v>4</v>
      </c>
      <c r="B12" s="22" t="s">
        <v>48</v>
      </c>
      <c r="C12" s="19" t="s">
        <v>93</v>
      </c>
      <c r="D12" s="19" t="s">
        <v>63</v>
      </c>
      <c r="E12" s="20">
        <v>410</v>
      </c>
      <c r="F12" s="20">
        <v>4113.2522145</v>
      </c>
      <c r="G12" s="30">
        <v>21.83</v>
      </c>
      <c r="H12" s="49">
        <v>0.108</v>
      </c>
    </row>
    <row r="13" spans="1:8" ht="15">
      <c r="A13" s="17">
        <v>5</v>
      </c>
      <c r="B13" s="22" t="s">
        <v>42</v>
      </c>
      <c r="C13" s="19" t="s">
        <v>91</v>
      </c>
      <c r="D13" s="19" t="s">
        <v>64</v>
      </c>
      <c r="E13" s="20">
        <v>160</v>
      </c>
      <c r="F13" s="20">
        <v>1606.8580822</v>
      </c>
      <c r="G13" s="30">
        <v>8.53</v>
      </c>
      <c r="H13" s="49">
        <v>0.1043</v>
      </c>
    </row>
    <row r="14" spans="1:8" ht="15">
      <c r="A14" s="17">
        <v>6</v>
      </c>
      <c r="B14" s="22" t="s">
        <v>42</v>
      </c>
      <c r="C14" s="19" t="s">
        <v>91</v>
      </c>
      <c r="D14" s="19" t="s">
        <v>55</v>
      </c>
      <c r="E14" s="20">
        <v>100</v>
      </c>
      <c r="F14" s="20">
        <v>1004.2863014</v>
      </c>
      <c r="G14" s="30">
        <v>5.33</v>
      </c>
      <c r="H14" s="49">
        <v>0.1043</v>
      </c>
    </row>
    <row r="15" spans="1:8" ht="15">
      <c r="A15" s="17">
        <v>7</v>
      </c>
      <c r="B15" s="22" t="s">
        <v>46</v>
      </c>
      <c r="C15" s="19" t="s">
        <v>92</v>
      </c>
      <c r="D15" s="19" t="s">
        <v>51</v>
      </c>
      <c r="E15" s="20">
        <v>43</v>
      </c>
      <c r="F15" s="20">
        <v>431.705274</v>
      </c>
      <c r="G15" s="30">
        <v>2.29</v>
      </c>
      <c r="H15" s="49">
        <v>0.0965</v>
      </c>
    </row>
    <row r="16" spans="1:8" ht="15">
      <c r="A16" s="17">
        <v>8</v>
      </c>
      <c r="B16" s="22" t="s">
        <v>46</v>
      </c>
      <c r="C16" s="19" t="s">
        <v>92</v>
      </c>
      <c r="D16" s="19" t="s">
        <v>50</v>
      </c>
      <c r="E16" s="20">
        <v>24</v>
      </c>
      <c r="F16" s="20">
        <v>240.9517808</v>
      </c>
      <c r="G16" s="30">
        <v>1.28</v>
      </c>
      <c r="H16" s="49">
        <v>0.0965</v>
      </c>
    </row>
    <row r="17" spans="1:8" ht="15">
      <c r="A17" s="17">
        <v>9</v>
      </c>
      <c r="B17" s="22" t="s">
        <v>58</v>
      </c>
      <c r="C17" s="19" t="s">
        <v>96</v>
      </c>
      <c r="D17" s="19" t="s">
        <v>59</v>
      </c>
      <c r="E17" s="20">
        <v>100</v>
      </c>
      <c r="F17" s="20">
        <v>59.1363014</v>
      </c>
      <c r="G17" s="30">
        <v>0.31</v>
      </c>
      <c r="H17" s="49">
        <v>0.16</v>
      </c>
    </row>
    <row r="18" spans="1:8" ht="15">
      <c r="A18" s="17">
        <v>10</v>
      </c>
      <c r="B18" s="22" t="s">
        <v>18</v>
      </c>
      <c r="C18" s="19" t="s">
        <v>90</v>
      </c>
      <c r="D18" s="19" t="s">
        <v>19</v>
      </c>
      <c r="E18" s="20">
        <v>24</v>
      </c>
      <c r="F18" s="20">
        <v>30.1664384</v>
      </c>
      <c r="G18" s="30">
        <v>0.16</v>
      </c>
      <c r="H18" s="49">
        <v>0.135</v>
      </c>
    </row>
    <row r="19" spans="1:8" ht="15">
      <c r="A19" s="17"/>
      <c r="B19" s="22"/>
      <c r="C19" s="19"/>
      <c r="D19" s="19"/>
      <c r="E19" s="20"/>
      <c r="F19" s="20"/>
      <c r="G19" s="30"/>
      <c r="H19" s="49"/>
    </row>
    <row r="20" spans="1:8" ht="15">
      <c r="A20" s="17"/>
      <c r="B20" s="18" t="s">
        <v>98</v>
      </c>
      <c r="C20" s="19"/>
      <c r="D20" s="19"/>
      <c r="E20" s="20"/>
      <c r="F20" s="20"/>
      <c r="G20" s="30"/>
      <c r="H20" s="49"/>
    </row>
    <row r="21" spans="1:8" ht="15">
      <c r="A21" s="17">
        <v>11</v>
      </c>
      <c r="B21" s="22" t="s">
        <v>21</v>
      </c>
      <c r="C21" s="48" t="s">
        <v>22</v>
      </c>
      <c r="D21" s="19" t="s">
        <v>26</v>
      </c>
      <c r="E21" s="20">
        <v>78</v>
      </c>
      <c r="F21" s="20">
        <v>384.3307725</v>
      </c>
      <c r="G21" s="30">
        <v>2.04</v>
      </c>
      <c r="H21" s="49">
        <v>0.0455</v>
      </c>
    </row>
    <row r="22" spans="1:8" ht="15">
      <c r="A22" s="17">
        <v>12</v>
      </c>
      <c r="B22" s="22" t="s">
        <v>27</v>
      </c>
      <c r="C22" s="48" t="s">
        <v>28</v>
      </c>
      <c r="D22" s="19" t="s">
        <v>29</v>
      </c>
      <c r="E22" s="20">
        <v>42</v>
      </c>
      <c r="F22" s="20">
        <v>208.7115474</v>
      </c>
      <c r="G22" s="30">
        <v>1.11</v>
      </c>
      <c r="H22" s="49">
        <v>0.0525</v>
      </c>
    </row>
    <row r="23" spans="1:8" ht="15">
      <c r="A23" s="17">
        <v>13</v>
      </c>
      <c r="B23" s="22" t="s">
        <v>24</v>
      </c>
      <c r="C23" s="48" t="s">
        <v>22</v>
      </c>
      <c r="D23" s="19" t="s">
        <v>32</v>
      </c>
      <c r="E23" s="20">
        <v>42</v>
      </c>
      <c r="F23" s="20">
        <v>209.1098548</v>
      </c>
      <c r="G23" s="30">
        <v>1.11</v>
      </c>
      <c r="H23" s="49">
        <v>0.0765</v>
      </c>
    </row>
    <row r="24" spans="1:8" ht="15">
      <c r="A24" s="17">
        <v>14</v>
      </c>
      <c r="B24" s="22" t="s">
        <v>30</v>
      </c>
      <c r="C24" s="48" t="s">
        <v>22</v>
      </c>
      <c r="D24" s="19" t="s">
        <v>31</v>
      </c>
      <c r="E24" s="20">
        <v>39</v>
      </c>
      <c r="F24" s="20">
        <v>194.0515039</v>
      </c>
      <c r="G24" s="30">
        <v>1.03</v>
      </c>
      <c r="H24" s="49">
        <v>0.0536</v>
      </c>
    </row>
    <row r="25" spans="1:8" ht="15">
      <c r="A25" s="17"/>
      <c r="B25" s="22"/>
      <c r="C25" s="19"/>
      <c r="D25" s="19"/>
      <c r="E25" s="20"/>
      <c r="F25" s="20"/>
      <c r="G25" s="30"/>
      <c r="H25" s="50"/>
    </row>
    <row r="26" spans="1:8" ht="15">
      <c r="A26" s="17"/>
      <c r="B26" s="18"/>
      <c r="C26" s="19"/>
      <c r="D26" s="19"/>
      <c r="E26" s="20"/>
      <c r="F26" s="20"/>
      <c r="G26" s="30"/>
      <c r="H26" s="50"/>
    </row>
    <row r="27" spans="1:8" ht="15">
      <c r="A27" s="33"/>
      <c r="B27" s="34" t="s">
        <v>33</v>
      </c>
      <c r="C27" s="35"/>
      <c r="D27" s="35"/>
      <c r="E27" s="36">
        <v>0</v>
      </c>
      <c r="F27" s="36">
        <v>13574.1008948</v>
      </c>
      <c r="G27" s="37">
        <v>72.04</v>
      </c>
      <c r="H27" s="50"/>
    </row>
    <row r="28" spans="1:8" ht="15">
      <c r="A28" s="12"/>
      <c r="B28" s="18" t="s">
        <v>34</v>
      </c>
      <c r="C28" s="13"/>
      <c r="D28" s="13"/>
      <c r="E28" s="14"/>
      <c r="F28" s="15"/>
      <c r="G28" s="16"/>
      <c r="H28" s="50"/>
    </row>
    <row r="29" spans="1:8" ht="15">
      <c r="A29" s="17"/>
      <c r="B29" s="22" t="s">
        <v>34</v>
      </c>
      <c r="C29" s="19"/>
      <c r="D29" s="19"/>
      <c r="E29" s="20"/>
      <c r="F29" s="20">
        <v>5244.5220443</v>
      </c>
      <c r="G29" s="30">
        <v>27.83</v>
      </c>
      <c r="H29" s="49">
        <v>0.0309</v>
      </c>
    </row>
    <row r="30" spans="1:8" ht="15">
      <c r="A30" s="33"/>
      <c r="B30" s="34" t="s">
        <v>33</v>
      </c>
      <c r="C30" s="35"/>
      <c r="D30" s="35"/>
      <c r="E30" s="43"/>
      <c r="F30" s="36">
        <v>5244.522</v>
      </c>
      <c r="G30" s="37">
        <v>27.83</v>
      </c>
      <c r="H30" s="16"/>
    </row>
    <row r="31" spans="1:8" ht="15">
      <c r="A31" s="24"/>
      <c r="B31" s="27" t="s">
        <v>35</v>
      </c>
      <c r="C31" s="25"/>
      <c r="D31" s="25"/>
      <c r="E31" s="26"/>
      <c r="F31" s="28"/>
      <c r="G31" s="29"/>
      <c r="H31" s="16"/>
    </row>
    <row r="32" spans="1:8" ht="15">
      <c r="A32" s="24"/>
      <c r="B32" s="27" t="s">
        <v>36</v>
      </c>
      <c r="C32" s="25"/>
      <c r="D32" s="25"/>
      <c r="E32" s="26"/>
      <c r="F32" s="20">
        <v>23.0658646999999</v>
      </c>
      <c r="G32" s="30">
        <v>0.129999999999999</v>
      </c>
      <c r="H32" s="16"/>
    </row>
    <row r="33" spans="1:8" ht="15">
      <c r="A33" s="33"/>
      <c r="B33" s="44" t="s">
        <v>33</v>
      </c>
      <c r="C33" s="35"/>
      <c r="D33" s="35"/>
      <c r="E33" s="43"/>
      <c r="F33" s="36">
        <v>23.0658646999999</v>
      </c>
      <c r="G33" s="37">
        <v>0.129999999999999</v>
      </c>
      <c r="H33" s="16"/>
    </row>
    <row r="34" spans="1:8" ht="15">
      <c r="A34" s="45"/>
      <c r="B34" s="47" t="s">
        <v>37</v>
      </c>
      <c r="C34" s="46"/>
      <c r="D34" s="46"/>
      <c r="E34" s="46"/>
      <c r="F34" s="31">
        <v>18841.689</v>
      </c>
      <c r="G34" s="32" t="s">
        <v>38</v>
      </c>
      <c r="H34" s="16"/>
    </row>
    <row r="37" spans="1:7" ht="29.25" customHeight="1">
      <c r="A37" s="54" t="s">
        <v>111</v>
      </c>
      <c r="B37" s="138" t="s">
        <v>112</v>
      </c>
      <c r="C37" s="138"/>
      <c r="D37" s="138"/>
      <c r="E37" s="138"/>
      <c r="F37" s="138"/>
      <c r="G37" s="139"/>
    </row>
  </sheetData>
  <sheetProtection/>
  <mergeCells count="3">
    <mergeCell ref="A2:G2"/>
    <mergeCell ref="A3:G3"/>
    <mergeCell ref="B37:G37"/>
  </mergeCells>
  <conditionalFormatting sqref="C27:D27 C30:E33 F31">
    <cfRule type="cellIs" priority="1" dxfId="28" operator="lessThan" stopIfTrue="1">
      <formula>0</formula>
    </cfRule>
  </conditionalFormatting>
  <conditionalFormatting sqref="G31">
    <cfRule type="cellIs" priority="2" dxfId="28" operator="lessThan" stopIfTrue="1">
      <formula>0</formula>
    </cfRule>
  </conditionalFormatting>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40"/>
  <sheetViews>
    <sheetView zoomScalePageLayoutView="0" workbookViewId="0" topLeftCell="A1">
      <selection activeCell="B10" sqref="B10"/>
    </sheetView>
  </sheetViews>
  <sheetFormatPr defaultColWidth="9.140625" defaultRowHeight="15"/>
  <cols>
    <col min="1" max="1" width="7.28125" style="0" customWidth="1"/>
    <col min="2" max="2" width="57.8515625" style="0" customWidth="1"/>
    <col min="3" max="3" width="19.28125" style="0" bestFit="1" customWidth="1"/>
    <col min="4" max="4" width="19.28125" style="0" customWidth="1"/>
    <col min="5" max="5" width="20.421875" style="0" customWidth="1"/>
    <col min="6" max="6" width="21.57421875" style="0" customWidth="1"/>
    <col min="7" max="7" width="18.00390625" style="0" customWidth="1"/>
  </cols>
  <sheetData>
    <row r="1" spans="1:7" ht="15">
      <c r="A1" s="10"/>
      <c r="G1" s="11"/>
    </row>
    <row r="2" spans="1:7" ht="15">
      <c r="A2" s="136" t="s">
        <v>115</v>
      </c>
      <c r="B2" s="136"/>
      <c r="C2" s="136"/>
      <c r="D2" s="136"/>
      <c r="E2" s="136"/>
      <c r="F2" s="136"/>
      <c r="G2" s="136"/>
    </row>
    <row r="3" spans="1:7" ht="15">
      <c r="A3" s="137" t="s">
        <v>116</v>
      </c>
      <c r="B3" s="137"/>
      <c r="C3" s="137"/>
      <c r="D3" s="137"/>
      <c r="E3" s="137"/>
      <c r="F3" s="137"/>
      <c r="G3" s="137"/>
    </row>
    <row r="4" spans="1:8" ht="26.25" customHeight="1">
      <c r="A4" s="38" t="s">
        <v>1</v>
      </c>
      <c r="B4" s="39" t="s">
        <v>2</v>
      </c>
      <c r="C4" s="39" t="s">
        <v>3</v>
      </c>
      <c r="D4" s="40" t="s">
        <v>4</v>
      </c>
      <c r="E4" s="40" t="s">
        <v>5</v>
      </c>
      <c r="F4" s="41" t="s">
        <v>6</v>
      </c>
      <c r="G4" s="42" t="s">
        <v>7</v>
      </c>
      <c r="H4" s="42" t="s">
        <v>102</v>
      </c>
    </row>
    <row r="5" spans="1:8" ht="15">
      <c r="A5" s="12"/>
      <c r="B5" s="13"/>
      <c r="C5" s="13"/>
      <c r="D5" s="13"/>
      <c r="E5" s="14"/>
      <c r="F5" s="15"/>
      <c r="G5" s="16"/>
      <c r="H5" s="16"/>
    </row>
    <row r="6" spans="1:8" ht="15">
      <c r="A6" s="17"/>
      <c r="B6" s="18" t="s">
        <v>97</v>
      </c>
      <c r="C6" s="19"/>
      <c r="D6" s="19"/>
      <c r="E6" s="20"/>
      <c r="F6" s="20"/>
      <c r="G6" s="21"/>
      <c r="H6" s="16"/>
    </row>
    <row r="7" spans="1:8" ht="15">
      <c r="A7" s="17">
        <v>1</v>
      </c>
      <c r="B7" s="22" t="s">
        <v>8</v>
      </c>
      <c r="C7" s="19" t="s">
        <v>117</v>
      </c>
      <c r="D7" s="19" t="s">
        <v>9</v>
      </c>
      <c r="E7" s="20">
        <v>200</v>
      </c>
      <c r="F7" s="20">
        <v>2532.116857</v>
      </c>
      <c r="G7" s="30">
        <v>7.18</v>
      </c>
      <c r="H7" s="55">
        <f>VLOOKUP(D7,'[2]Sheet1'!$C$3:$D$68,2,0)</f>
        <v>0</v>
      </c>
    </row>
    <row r="8" spans="1:8" ht="15">
      <c r="A8" s="17">
        <v>2</v>
      </c>
      <c r="B8" s="22" t="s">
        <v>84</v>
      </c>
      <c r="C8" s="48" t="s">
        <v>83</v>
      </c>
      <c r="D8" s="19" t="s">
        <v>82</v>
      </c>
      <c r="E8" s="20">
        <v>100</v>
      </c>
      <c r="F8" s="20">
        <v>1092.4866284</v>
      </c>
      <c r="G8" s="30">
        <v>3.1</v>
      </c>
      <c r="H8" s="49">
        <f>VLOOKUP(D8,'[2]Sheet1'!$C$3:$D$68,2,0)</f>
        <v>0.036</v>
      </c>
    </row>
    <row r="9" spans="1:8" ht="15">
      <c r="A9" s="17">
        <v>3</v>
      </c>
      <c r="B9" s="22" t="s">
        <v>10</v>
      </c>
      <c r="C9" s="19" t="s">
        <v>118</v>
      </c>
      <c r="D9" s="19" t="s">
        <v>11</v>
      </c>
      <c r="E9" s="20">
        <v>100</v>
      </c>
      <c r="F9" s="20">
        <v>333.33334</v>
      </c>
      <c r="G9" s="30">
        <v>0.95</v>
      </c>
      <c r="H9" s="49">
        <f>VLOOKUP(D9,'[2]Sheet1'!$C$3:$D$68,2,0)</f>
        <v>0.1425</v>
      </c>
    </row>
    <row r="10" spans="1:8" ht="15">
      <c r="A10" s="17"/>
      <c r="B10" s="22"/>
      <c r="C10" s="19"/>
      <c r="D10" s="19"/>
      <c r="E10" s="20"/>
      <c r="F10" s="20"/>
      <c r="G10" s="23"/>
      <c r="H10" s="55"/>
    </row>
    <row r="11" spans="1:8" ht="15">
      <c r="A11" s="17"/>
      <c r="B11" s="18" t="s">
        <v>14</v>
      </c>
      <c r="C11" s="22"/>
      <c r="D11" s="22"/>
      <c r="E11" s="22"/>
      <c r="F11" s="22"/>
      <c r="G11" s="22"/>
      <c r="H11" s="55"/>
    </row>
    <row r="12" spans="1:8" ht="15">
      <c r="A12" s="17">
        <v>5</v>
      </c>
      <c r="B12" s="22" t="s">
        <v>101</v>
      </c>
      <c r="C12" s="19" t="s">
        <v>89</v>
      </c>
      <c r="D12" s="19" t="s">
        <v>15</v>
      </c>
      <c r="E12" s="20">
        <v>578</v>
      </c>
      <c r="F12" s="20">
        <v>1042.7266123</v>
      </c>
      <c r="G12" s="30">
        <v>2.96</v>
      </c>
      <c r="H12" s="49">
        <f>VLOOKUP(D12,'[2]Sheet1'!$C$3:$D$68,2,0)</f>
        <v>0</v>
      </c>
    </row>
    <row r="13" spans="1:8" ht="15">
      <c r="A13" s="17">
        <v>6</v>
      </c>
      <c r="B13" s="22" t="s">
        <v>99</v>
      </c>
      <c r="C13" s="19" t="s">
        <v>89</v>
      </c>
      <c r="D13" s="19" t="s">
        <v>17</v>
      </c>
      <c r="E13" s="20">
        <v>150</v>
      </c>
      <c r="F13" s="20">
        <v>297.597269</v>
      </c>
      <c r="G13" s="30">
        <v>0.84</v>
      </c>
      <c r="H13" s="49">
        <f>VLOOKUP(D13,'[2]Sheet1'!$C$3:$D$68,2,0)</f>
        <v>0</v>
      </c>
    </row>
    <row r="14" spans="1:8" ht="15">
      <c r="A14" s="17">
        <v>7</v>
      </c>
      <c r="B14" s="22" t="s">
        <v>18</v>
      </c>
      <c r="C14" s="48" t="s">
        <v>90</v>
      </c>
      <c r="D14" s="19" t="s">
        <v>19</v>
      </c>
      <c r="E14" s="20">
        <v>113</v>
      </c>
      <c r="F14" s="20">
        <v>141.25</v>
      </c>
      <c r="G14" s="30">
        <v>0.4</v>
      </c>
      <c r="H14" s="49">
        <f>VLOOKUP(D14,'[2]Sheet1'!$C$3:$D$68,2,0)</f>
        <v>0.135</v>
      </c>
    </row>
    <row r="15" spans="1:8" ht="15">
      <c r="A15" s="17">
        <v>8</v>
      </c>
      <c r="B15" s="22" t="s">
        <v>99</v>
      </c>
      <c r="C15" s="19" t="s">
        <v>89</v>
      </c>
      <c r="D15" s="19" t="s">
        <v>20</v>
      </c>
      <c r="E15" s="20">
        <v>20</v>
      </c>
      <c r="F15" s="20">
        <v>39.4376706</v>
      </c>
      <c r="G15" s="30">
        <v>0.11</v>
      </c>
      <c r="H15" s="49">
        <f>VLOOKUP(D15,'[2]Sheet1'!$C$3:$D$68,2,0)</f>
        <v>0</v>
      </c>
    </row>
    <row r="16" spans="1:8" ht="15">
      <c r="A16" s="17"/>
      <c r="B16" s="22"/>
      <c r="C16" s="19"/>
      <c r="D16" s="19"/>
      <c r="E16" s="20"/>
      <c r="F16" s="20"/>
      <c r="G16" s="30"/>
      <c r="H16" s="50"/>
    </row>
    <row r="17" spans="1:8" ht="15">
      <c r="A17" s="17"/>
      <c r="B17" s="18" t="s">
        <v>98</v>
      </c>
      <c r="C17" s="19"/>
      <c r="D17" s="19"/>
      <c r="E17" s="20"/>
      <c r="F17" s="20"/>
      <c r="G17" s="30"/>
      <c r="H17" s="50"/>
    </row>
    <row r="18" spans="1:8" ht="15">
      <c r="A18" s="17">
        <v>9</v>
      </c>
      <c r="B18" s="22" t="s">
        <v>119</v>
      </c>
      <c r="C18" s="19" t="s">
        <v>22</v>
      </c>
      <c r="D18" s="19" t="s">
        <v>120</v>
      </c>
      <c r="E18" s="20">
        <v>1000</v>
      </c>
      <c r="F18" s="20">
        <v>4940.9209978</v>
      </c>
      <c r="G18" s="30">
        <v>14.01</v>
      </c>
      <c r="H18" s="49">
        <v>0.038</v>
      </c>
    </row>
    <row r="19" spans="1:8" ht="15">
      <c r="A19" s="17">
        <v>10</v>
      </c>
      <c r="B19" s="22" t="s">
        <v>121</v>
      </c>
      <c r="C19" s="19" t="s">
        <v>22</v>
      </c>
      <c r="D19" s="19" t="s">
        <v>122</v>
      </c>
      <c r="E19" s="20">
        <v>1000</v>
      </c>
      <c r="F19" s="20">
        <v>4940.9417939</v>
      </c>
      <c r="G19" s="30">
        <v>14.01</v>
      </c>
      <c r="H19" s="49">
        <v>0.038</v>
      </c>
    </row>
    <row r="20" spans="1:8" ht="15">
      <c r="A20" s="17">
        <v>11</v>
      </c>
      <c r="B20" s="22" t="s">
        <v>123</v>
      </c>
      <c r="C20" s="19" t="s">
        <v>28</v>
      </c>
      <c r="D20" s="19" t="s">
        <v>124</v>
      </c>
      <c r="E20" s="20">
        <v>1000</v>
      </c>
      <c r="F20" s="20">
        <v>4937.0585366</v>
      </c>
      <c r="G20" s="30">
        <v>14</v>
      </c>
      <c r="H20" s="49">
        <v>0.0405</v>
      </c>
    </row>
    <row r="21" spans="1:8" ht="15">
      <c r="A21" s="17">
        <v>12</v>
      </c>
      <c r="B21" s="22" t="s">
        <v>125</v>
      </c>
      <c r="C21" s="19" t="s">
        <v>22</v>
      </c>
      <c r="D21" s="19" t="s">
        <v>23</v>
      </c>
      <c r="E21" s="20">
        <v>1000</v>
      </c>
      <c r="F21" s="20">
        <v>4934.9083916</v>
      </c>
      <c r="G21" s="30">
        <v>13.99</v>
      </c>
      <c r="H21" s="49">
        <v>0.042</v>
      </c>
    </row>
    <row r="22" spans="1:8" ht="15">
      <c r="A22" s="17">
        <v>13</v>
      </c>
      <c r="B22" s="22" t="s">
        <v>24</v>
      </c>
      <c r="C22" s="19" t="s">
        <v>22</v>
      </c>
      <c r="D22" s="19" t="s">
        <v>25</v>
      </c>
      <c r="E22" s="20">
        <v>500</v>
      </c>
      <c r="F22" s="20">
        <v>2454.9428387</v>
      </c>
      <c r="G22" s="30">
        <v>6.96</v>
      </c>
      <c r="H22" s="49">
        <v>0.065</v>
      </c>
    </row>
    <row r="23" spans="1:8" ht="15">
      <c r="A23" s="17">
        <v>14</v>
      </c>
      <c r="B23" s="22" t="s">
        <v>125</v>
      </c>
      <c r="C23" s="19" t="s">
        <v>22</v>
      </c>
      <c r="D23" s="19" t="s">
        <v>26</v>
      </c>
      <c r="E23" s="20">
        <v>390</v>
      </c>
      <c r="F23" s="20">
        <v>1925.4333477</v>
      </c>
      <c r="G23" s="30">
        <v>5.46</v>
      </c>
      <c r="H23" s="49">
        <v>0.0455</v>
      </c>
    </row>
    <row r="24" spans="1:8" ht="15">
      <c r="A24" s="17">
        <v>15</v>
      </c>
      <c r="B24" s="22" t="s">
        <v>27</v>
      </c>
      <c r="C24" s="19" t="s">
        <v>28</v>
      </c>
      <c r="D24" s="19" t="s">
        <v>29</v>
      </c>
      <c r="E24" s="20">
        <v>163</v>
      </c>
      <c r="F24" s="20">
        <v>811.8179125</v>
      </c>
      <c r="G24" s="30">
        <v>2.3</v>
      </c>
      <c r="H24" s="49">
        <v>0.0525</v>
      </c>
    </row>
    <row r="25" spans="1:8" ht="15">
      <c r="A25" s="17">
        <v>16</v>
      </c>
      <c r="B25" s="22" t="s">
        <v>85</v>
      </c>
      <c r="C25" s="19" t="s">
        <v>22</v>
      </c>
      <c r="D25" s="19" t="s">
        <v>31</v>
      </c>
      <c r="E25" s="20">
        <v>159</v>
      </c>
      <c r="F25" s="20">
        <v>792.952794</v>
      </c>
      <c r="G25" s="30">
        <v>2.25</v>
      </c>
      <c r="H25" s="49">
        <v>0.0536</v>
      </c>
    </row>
    <row r="26" spans="1:8" ht="15">
      <c r="A26" s="17">
        <v>17</v>
      </c>
      <c r="B26" s="22" t="s">
        <v>24</v>
      </c>
      <c r="C26" s="19" t="s">
        <v>22</v>
      </c>
      <c r="D26" s="19" t="s">
        <v>32</v>
      </c>
      <c r="E26" s="20">
        <v>159</v>
      </c>
      <c r="F26" s="20">
        <v>794.1976582</v>
      </c>
      <c r="G26" s="30">
        <v>2.25</v>
      </c>
      <c r="H26" s="49">
        <v>0.0765</v>
      </c>
    </row>
    <row r="27" spans="1:8" ht="15">
      <c r="A27" s="17"/>
      <c r="B27" s="22"/>
      <c r="C27" s="19"/>
      <c r="D27" s="19"/>
      <c r="E27" s="20"/>
      <c r="F27" s="20"/>
      <c r="G27" s="30"/>
      <c r="H27" s="16"/>
    </row>
    <row r="28" spans="1:8" ht="15">
      <c r="A28" s="33"/>
      <c r="B28" s="34" t="s">
        <v>33</v>
      </c>
      <c r="C28" s="35"/>
      <c r="D28" s="35"/>
      <c r="E28" s="36">
        <v>0</v>
      </c>
      <c r="F28" s="36">
        <v>32012.122648300003</v>
      </c>
      <c r="G28" s="37">
        <v>90.77</v>
      </c>
      <c r="H28" s="16"/>
    </row>
    <row r="29" spans="1:8" ht="15">
      <c r="A29" s="12"/>
      <c r="B29" s="18" t="s">
        <v>34</v>
      </c>
      <c r="C29" s="13"/>
      <c r="D29" s="13"/>
      <c r="E29" s="14"/>
      <c r="F29" s="15"/>
      <c r="G29" s="16"/>
      <c r="H29" s="16"/>
    </row>
    <row r="30" spans="1:8" ht="15">
      <c r="A30" s="17"/>
      <c r="B30" s="22" t="s">
        <v>34</v>
      </c>
      <c r="C30" s="19"/>
      <c r="D30" s="19"/>
      <c r="E30" s="20"/>
      <c r="F30" s="20">
        <v>2882.8940442</v>
      </c>
      <c r="G30" s="30">
        <v>8.17</v>
      </c>
      <c r="H30" s="56">
        <v>0.0288</v>
      </c>
    </row>
    <row r="31" spans="1:8" ht="15">
      <c r="A31" s="33"/>
      <c r="B31" s="34" t="s">
        <v>33</v>
      </c>
      <c r="C31" s="35"/>
      <c r="D31" s="35"/>
      <c r="E31" s="43"/>
      <c r="F31" s="36">
        <v>2882.894</v>
      </c>
      <c r="G31" s="37">
        <v>8.17</v>
      </c>
      <c r="H31" s="16"/>
    </row>
    <row r="32" spans="1:8" ht="15">
      <c r="A32" s="24"/>
      <c r="B32" s="27" t="s">
        <v>35</v>
      </c>
      <c r="C32" s="25"/>
      <c r="D32" s="25"/>
      <c r="E32" s="26"/>
      <c r="F32" s="28"/>
      <c r="G32" s="29"/>
      <c r="H32" s="16"/>
    </row>
    <row r="33" spans="1:8" ht="15">
      <c r="A33" s="24"/>
      <c r="B33" s="27" t="s">
        <v>36</v>
      </c>
      <c r="C33" s="25"/>
      <c r="D33" s="25"/>
      <c r="E33" s="26"/>
      <c r="F33" s="20">
        <v>374.7683517000005</v>
      </c>
      <c r="G33" s="30">
        <v>1.0600000000000105</v>
      </c>
      <c r="H33" s="16"/>
    </row>
    <row r="34" spans="1:8" ht="15">
      <c r="A34" s="33"/>
      <c r="B34" s="44" t="s">
        <v>33</v>
      </c>
      <c r="C34" s="35"/>
      <c r="D34" s="35"/>
      <c r="E34" s="43"/>
      <c r="F34" s="36">
        <v>374.7680316000001</v>
      </c>
      <c r="G34" s="37">
        <v>1.0600000000000105</v>
      </c>
      <c r="H34" s="16"/>
    </row>
    <row r="35" spans="1:8" ht="15">
      <c r="A35" s="45"/>
      <c r="B35" s="47" t="s">
        <v>37</v>
      </c>
      <c r="C35" s="46"/>
      <c r="D35" s="46"/>
      <c r="E35" s="46"/>
      <c r="F35" s="31">
        <v>35269.785</v>
      </c>
      <c r="G35" s="32" t="s">
        <v>38</v>
      </c>
      <c r="H35" s="16"/>
    </row>
    <row r="38" ht="15">
      <c r="A38" t="s">
        <v>103</v>
      </c>
    </row>
    <row r="40" spans="1:7" ht="30" customHeight="1">
      <c r="A40" s="54" t="s">
        <v>111</v>
      </c>
      <c r="B40" s="138" t="s">
        <v>112</v>
      </c>
      <c r="C40" s="138"/>
      <c r="D40" s="138"/>
      <c r="E40" s="138"/>
      <c r="F40" s="138"/>
      <c r="G40" s="139"/>
    </row>
  </sheetData>
  <sheetProtection/>
  <mergeCells count="3">
    <mergeCell ref="A2:G2"/>
    <mergeCell ref="A3:G3"/>
    <mergeCell ref="B40:G40"/>
  </mergeCells>
  <conditionalFormatting sqref="C28:D28 C31:E34 F32">
    <cfRule type="cellIs" priority="1" dxfId="28" operator="lessThan" stopIfTrue="1">
      <formula>0</formula>
    </cfRule>
  </conditionalFormatting>
  <conditionalFormatting sqref="G32">
    <cfRule type="cellIs" priority="2" dxfId="28" operator="lessThan" stopIfTrue="1">
      <formula>0</formula>
    </cfRule>
  </conditionalFormatting>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H42"/>
  <sheetViews>
    <sheetView zoomScalePageLayoutView="0" workbookViewId="0" topLeftCell="A1">
      <selection activeCell="A1" sqref="A1"/>
    </sheetView>
  </sheetViews>
  <sheetFormatPr defaultColWidth="9.140625" defaultRowHeight="15"/>
  <cols>
    <col min="1" max="1" width="7.28125" style="0" customWidth="1"/>
    <col min="2" max="2" width="57.8515625" style="0" customWidth="1"/>
    <col min="3" max="3" width="19.28125" style="0" bestFit="1" customWidth="1"/>
    <col min="4" max="4" width="19.28125" style="0" customWidth="1"/>
    <col min="5" max="5" width="20.421875" style="0" customWidth="1"/>
    <col min="6" max="6" width="21.57421875" style="0" customWidth="1"/>
    <col min="7" max="7" width="18.00390625" style="0" customWidth="1"/>
  </cols>
  <sheetData>
    <row r="1" spans="1:7" ht="15">
      <c r="A1" s="10"/>
      <c r="G1" s="11"/>
    </row>
    <row r="2" spans="1:7" ht="15">
      <c r="A2" s="136" t="s">
        <v>126</v>
      </c>
      <c r="B2" s="136"/>
      <c r="C2" s="136"/>
      <c r="D2" s="136"/>
      <c r="E2" s="136"/>
      <c r="F2" s="136"/>
      <c r="G2" s="136"/>
    </row>
    <row r="3" spans="1:7" ht="15">
      <c r="A3" s="137" t="s">
        <v>116</v>
      </c>
      <c r="B3" s="137"/>
      <c r="C3" s="137"/>
      <c r="D3" s="137"/>
      <c r="E3" s="137"/>
      <c r="F3" s="137"/>
      <c r="G3" s="137"/>
    </row>
    <row r="4" spans="1:8" ht="26.25" customHeight="1">
      <c r="A4" s="38" t="s">
        <v>1</v>
      </c>
      <c r="B4" s="39" t="s">
        <v>2</v>
      </c>
      <c r="C4" s="39" t="s">
        <v>3</v>
      </c>
      <c r="D4" s="40" t="s">
        <v>4</v>
      </c>
      <c r="E4" s="40" t="s">
        <v>5</v>
      </c>
      <c r="F4" s="41" t="s">
        <v>6</v>
      </c>
      <c r="G4" s="42" t="s">
        <v>7</v>
      </c>
      <c r="H4" s="42" t="s">
        <v>102</v>
      </c>
    </row>
    <row r="5" spans="1:8" ht="15">
      <c r="A5" s="12"/>
      <c r="B5" s="13"/>
      <c r="C5" s="13"/>
      <c r="D5" s="13"/>
      <c r="E5" s="14"/>
      <c r="F5" s="15"/>
      <c r="G5" s="16"/>
      <c r="H5" s="16"/>
    </row>
    <row r="6" spans="1:8" ht="15">
      <c r="A6" s="17"/>
      <c r="B6" s="18" t="s">
        <v>97</v>
      </c>
      <c r="C6" s="19"/>
      <c r="D6" s="19"/>
      <c r="E6" s="20"/>
      <c r="F6" s="20"/>
      <c r="G6" s="21"/>
      <c r="H6" s="16"/>
    </row>
    <row r="7" spans="1:8" ht="15">
      <c r="A7" s="17">
        <v>1</v>
      </c>
      <c r="B7" s="22" t="s">
        <v>12</v>
      </c>
      <c r="C7" s="19" t="s">
        <v>88</v>
      </c>
      <c r="D7" s="19" t="s">
        <v>39</v>
      </c>
      <c r="E7" s="20">
        <v>458496</v>
      </c>
      <c r="F7" s="20">
        <v>4584.96</v>
      </c>
      <c r="G7" s="30">
        <v>10.98</v>
      </c>
      <c r="H7" s="57">
        <v>0.1175</v>
      </c>
    </row>
    <row r="8" spans="1:8" ht="15">
      <c r="A8" s="17">
        <v>2</v>
      </c>
      <c r="B8" s="22" t="s">
        <v>8</v>
      </c>
      <c r="C8" s="19" t="s">
        <v>86</v>
      </c>
      <c r="D8" s="19" t="s">
        <v>40</v>
      </c>
      <c r="E8" s="20">
        <v>299</v>
      </c>
      <c r="F8" s="20">
        <v>3785.5147012</v>
      </c>
      <c r="G8" s="30">
        <v>9.07</v>
      </c>
      <c r="H8" s="57">
        <v>0</v>
      </c>
    </row>
    <row r="9" spans="1:8" ht="15">
      <c r="A9" s="17">
        <v>3</v>
      </c>
      <c r="B9" s="22" t="s">
        <v>10</v>
      </c>
      <c r="C9" s="19" t="s">
        <v>87</v>
      </c>
      <c r="D9" s="19" t="s">
        <v>41</v>
      </c>
      <c r="E9" s="20">
        <v>200</v>
      </c>
      <c r="F9" s="20">
        <v>2000</v>
      </c>
      <c r="G9" s="30">
        <v>4.79</v>
      </c>
      <c r="H9" s="57">
        <v>0.1425</v>
      </c>
    </row>
    <row r="10" spans="1:8" ht="15">
      <c r="A10" s="17"/>
      <c r="B10" s="22"/>
      <c r="C10" s="19"/>
      <c r="D10" s="19"/>
      <c r="E10" s="20"/>
      <c r="F10" s="20"/>
      <c r="G10" s="23"/>
      <c r="H10" s="57"/>
    </row>
    <row r="11" spans="1:8" ht="15">
      <c r="A11" s="17"/>
      <c r="B11" s="18" t="s">
        <v>14</v>
      </c>
      <c r="C11" s="22"/>
      <c r="D11" s="22"/>
      <c r="E11" s="22"/>
      <c r="F11" s="22"/>
      <c r="G11" s="22"/>
      <c r="H11" s="57"/>
    </row>
    <row r="12" spans="1:8" ht="15">
      <c r="A12" s="17">
        <v>4</v>
      </c>
      <c r="B12" s="22" t="s">
        <v>42</v>
      </c>
      <c r="C12" s="19" t="s">
        <v>127</v>
      </c>
      <c r="D12" s="19" t="s">
        <v>43</v>
      </c>
      <c r="E12" s="20">
        <v>650</v>
      </c>
      <c r="F12" s="20">
        <v>5800</v>
      </c>
      <c r="G12" s="30">
        <v>13.89</v>
      </c>
      <c r="H12" s="57">
        <v>0.1043</v>
      </c>
    </row>
    <row r="13" spans="1:8" ht="15">
      <c r="A13" s="17">
        <v>5</v>
      </c>
      <c r="B13" s="22" t="s">
        <v>44</v>
      </c>
      <c r="C13" s="19" t="s">
        <v>89</v>
      </c>
      <c r="D13" s="19" t="s">
        <v>45</v>
      </c>
      <c r="E13" s="20">
        <v>327000</v>
      </c>
      <c r="F13" s="20">
        <v>3270</v>
      </c>
      <c r="G13" s="30">
        <v>7.83</v>
      </c>
      <c r="H13" s="57">
        <v>0.1457</v>
      </c>
    </row>
    <row r="14" spans="1:8" ht="15">
      <c r="A14" s="17">
        <v>6</v>
      </c>
      <c r="B14" s="22" t="s">
        <v>46</v>
      </c>
      <c r="C14" s="19" t="s">
        <v>128</v>
      </c>
      <c r="D14" s="19" t="s">
        <v>47</v>
      </c>
      <c r="E14" s="20">
        <v>261</v>
      </c>
      <c r="F14" s="20">
        <v>2610</v>
      </c>
      <c r="G14" s="30">
        <v>6.25</v>
      </c>
      <c r="H14" s="57">
        <v>0.0965</v>
      </c>
    </row>
    <row r="15" spans="1:8" ht="15">
      <c r="A15" s="17">
        <v>7</v>
      </c>
      <c r="B15" s="22" t="s">
        <v>48</v>
      </c>
      <c r="C15" s="19" t="s">
        <v>129</v>
      </c>
      <c r="D15" s="19" t="s">
        <v>49</v>
      </c>
      <c r="E15" s="20">
        <v>120</v>
      </c>
      <c r="F15" s="20">
        <v>1198.43648</v>
      </c>
      <c r="G15" s="30">
        <v>2.87</v>
      </c>
      <c r="H15" s="57">
        <v>0.108</v>
      </c>
    </row>
    <row r="16" spans="1:8" ht="15">
      <c r="A16" s="17">
        <v>8</v>
      </c>
      <c r="B16" s="22" t="s">
        <v>99</v>
      </c>
      <c r="C16" s="19" t="s">
        <v>89</v>
      </c>
      <c r="D16" s="19" t="s">
        <v>17</v>
      </c>
      <c r="E16" s="20">
        <v>552</v>
      </c>
      <c r="F16" s="20">
        <v>1102.1270672</v>
      </c>
      <c r="G16" s="30">
        <v>2.64</v>
      </c>
      <c r="H16" s="57">
        <v>0</v>
      </c>
    </row>
    <row r="17" spans="1:8" ht="15">
      <c r="A17" s="17">
        <v>9</v>
      </c>
      <c r="B17" s="22" t="s">
        <v>46</v>
      </c>
      <c r="C17" s="19" t="s">
        <v>128</v>
      </c>
      <c r="D17" s="19" t="s">
        <v>50</v>
      </c>
      <c r="E17" s="20">
        <v>75</v>
      </c>
      <c r="F17" s="20">
        <v>750</v>
      </c>
      <c r="G17" s="30">
        <v>1.8</v>
      </c>
      <c r="H17" s="57">
        <v>0.0965</v>
      </c>
    </row>
    <row r="18" spans="1:8" ht="15">
      <c r="A18" s="17">
        <v>10</v>
      </c>
      <c r="B18" s="22" t="s">
        <v>101</v>
      </c>
      <c r="C18" s="19" t="s">
        <v>89</v>
      </c>
      <c r="D18" s="19" t="s">
        <v>15</v>
      </c>
      <c r="E18" s="20">
        <v>380</v>
      </c>
      <c r="F18" s="20">
        <v>685.5296089</v>
      </c>
      <c r="G18" s="30">
        <v>1.64</v>
      </c>
      <c r="H18" s="57">
        <v>0</v>
      </c>
    </row>
    <row r="19" spans="1:8" ht="15">
      <c r="A19" s="17">
        <v>11</v>
      </c>
      <c r="B19" s="22" t="s">
        <v>46</v>
      </c>
      <c r="C19" s="19" t="s">
        <v>128</v>
      </c>
      <c r="D19" s="19" t="s">
        <v>51</v>
      </c>
      <c r="E19" s="20">
        <v>47</v>
      </c>
      <c r="F19" s="20">
        <v>470</v>
      </c>
      <c r="G19" s="30">
        <v>1.13</v>
      </c>
      <c r="H19" s="57">
        <v>0.0965</v>
      </c>
    </row>
    <row r="20" spans="1:8" ht="15">
      <c r="A20" s="17">
        <v>12</v>
      </c>
      <c r="B20" s="22" t="s">
        <v>52</v>
      </c>
      <c r="C20" s="19" t="s">
        <v>130</v>
      </c>
      <c r="D20" s="19" t="s">
        <v>53</v>
      </c>
      <c r="E20" s="20">
        <v>26347</v>
      </c>
      <c r="F20" s="20">
        <v>263.47</v>
      </c>
      <c r="G20" s="30">
        <v>0.63</v>
      </c>
      <c r="H20" s="57">
        <v>0.105</v>
      </c>
    </row>
    <row r="21" spans="1:8" ht="15">
      <c r="A21" s="17">
        <v>13</v>
      </c>
      <c r="B21" s="22" t="s">
        <v>18</v>
      </c>
      <c r="C21" s="48" t="s">
        <v>90</v>
      </c>
      <c r="D21" s="19" t="s">
        <v>19</v>
      </c>
      <c r="E21" s="20">
        <v>173</v>
      </c>
      <c r="F21" s="20">
        <v>216.25</v>
      </c>
      <c r="G21" s="30">
        <v>0.52</v>
      </c>
      <c r="H21" s="57">
        <v>0.135</v>
      </c>
    </row>
    <row r="22" spans="1:8" ht="15">
      <c r="A22" s="17">
        <v>14</v>
      </c>
      <c r="B22" s="22" t="s">
        <v>99</v>
      </c>
      <c r="C22" s="19" t="s">
        <v>89</v>
      </c>
      <c r="D22" s="19" t="s">
        <v>20</v>
      </c>
      <c r="E22" s="20">
        <v>85</v>
      </c>
      <c r="F22" s="20">
        <v>158.0089596</v>
      </c>
      <c r="G22" s="30">
        <v>0.38</v>
      </c>
      <c r="H22" s="57">
        <v>0</v>
      </c>
    </row>
    <row r="23" spans="1:8" ht="15">
      <c r="A23" s="17"/>
      <c r="B23" s="22"/>
      <c r="C23" s="19"/>
      <c r="D23" s="19"/>
      <c r="E23" s="20"/>
      <c r="F23" s="20"/>
      <c r="G23" s="30"/>
      <c r="H23" s="57"/>
    </row>
    <row r="24" spans="1:8" ht="15">
      <c r="A24" s="17"/>
      <c r="B24" s="18" t="s">
        <v>98</v>
      </c>
      <c r="C24" s="19"/>
      <c r="D24" s="19"/>
      <c r="E24" s="20"/>
      <c r="F24" s="20"/>
      <c r="G24" s="30"/>
      <c r="H24" s="57"/>
    </row>
    <row r="25" spans="1:8" ht="15">
      <c r="A25" s="17">
        <v>15</v>
      </c>
      <c r="B25" s="22" t="s">
        <v>125</v>
      </c>
      <c r="C25" s="19" t="s">
        <v>22</v>
      </c>
      <c r="D25" s="19" t="s">
        <v>26</v>
      </c>
      <c r="E25" s="20">
        <v>213</v>
      </c>
      <c r="F25" s="20">
        <v>1051.5828283</v>
      </c>
      <c r="G25" s="30">
        <v>2.52</v>
      </c>
      <c r="H25" s="57">
        <v>0.0455</v>
      </c>
    </row>
    <row r="26" spans="1:8" ht="15">
      <c r="A26" s="17">
        <v>16</v>
      </c>
      <c r="B26" s="22" t="s">
        <v>27</v>
      </c>
      <c r="C26" s="19" t="s">
        <v>28</v>
      </c>
      <c r="D26" s="19" t="s">
        <v>29</v>
      </c>
      <c r="E26" s="20">
        <v>107</v>
      </c>
      <c r="F26" s="20">
        <v>532.911145</v>
      </c>
      <c r="G26" s="30">
        <v>1.28</v>
      </c>
      <c r="H26" s="57">
        <v>0.0525</v>
      </c>
    </row>
    <row r="27" spans="1:8" ht="15">
      <c r="A27" s="17">
        <v>17</v>
      </c>
      <c r="B27" s="22" t="s">
        <v>85</v>
      </c>
      <c r="C27" s="19" t="s">
        <v>22</v>
      </c>
      <c r="D27" s="19" t="s">
        <v>31</v>
      </c>
      <c r="E27" s="20">
        <v>106</v>
      </c>
      <c r="F27" s="20">
        <v>528.635196</v>
      </c>
      <c r="G27" s="30">
        <v>1.27</v>
      </c>
      <c r="H27" s="57">
        <v>0.0536</v>
      </c>
    </row>
    <row r="28" spans="1:8" ht="15">
      <c r="A28" s="17">
        <v>18</v>
      </c>
      <c r="B28" s="22" t="s">
        <v>24</v>
      </c>
      <c r="C28" s="19" t="s">
        <v>22</v>
      </c>
      <c r="D28" s="19" t="s">
        <v>32</v>
      </c>
      <c r="E28" s="20">
        <v>103</v>
      </c>
      <c r="F28" s="20">
        <v>514.480244</v>
      </c>
      <c r="G28" s="30">
        <v>1.23</v>
      </c>
      <c r="H28" s="57">
        <v>0.0765</v>
      </c>
    </row>
    <row r="29" spans="1:8" ht="15">
      <c r="A29" s="17"/>
      <c r="B29" s="22"/>
      <c r="C29" s="19"/>
      <c r="D29" s="19"/>
      <c r="E29" s="20"/>
      <c r="F29" s="20"/>
      <c r="G29" s="30"/>
      <c r="H29" s="16"/>
    </row>
    <row r="30" spans="1:8" ht="15">
      <c r="A30" s="33"/>
      <c r="B30" s="34" t="s">
        <v>33</v>
      </c>
      <c r="C30" s="35"/>
      <c r="D30" s="35"/>
      <c r="E30" s="36">
        <v>0</v>
      </c>
      <c r="F30" s="36">
        <v>29521.906230200002</v>
      </c>
      <c r="G30" s="37">
        <v>70.72000000000001</v>
      </c>
      <c r="H30" s="16"/>
    </row>
    <row r="31" spans="1:8" ht="15">
      <c r="A31" s="12"/>
      <c r="B31" s="18" t="s">
        <v>34</v>
      </c>
      <c r="C31" s="13"/>
      <c r="D31" s="13"/>
      <c r="E31" s="14"/>
      <c r="F31" s="15"/>
      <c r="G31" s="16"/>
      <c r="H31" s="16"/>
    </row>
    <row r="32" spans="1:8" ht="15">
      <c r="A32" s="17"/>
      <c r="B32" s="22" t="s">
        <v>34</v>
      </c>
      <c r="C32" s="19"/>
      <c r="D32" s="19"/>
      <c r="E32" s="20"/>
      <c r="F32" s="20">
        <v>11652.1295231</v>
      </c>
      <c r="G32" s="30">
        <v>27.91</v>
      </c>
      <c r="H32" s="57">
        <v>0.02878824588642897</v>
      </c>
    </row>
    <row r="33" spans="1:8" ht="15">
      <c r="A33" s="33"/>
      <c r="B33" s="34" t="s">
        <v>33</v>
      </c>
      <c r="C33" s="35"/>
      <c r="D33" s="35"/>
      <c r="E33" s="43"/>
      <c r="F33" s="36">
        <v>11652.13</v>
      </c>
      <c r="G33" s="37">
        <v>27.91</v>
      </c>
      <c r="H33" s="16"/>
    </row>
    <row r="34" spans="1:8" ht="15">
      <c r="A34" s="24"/>
      <c r="B34" s="27" t="s">
        <v>35</v>
      </c>
      <c r="C34" s="25"/>
      <c r="D34" s="25"/>
      <c r="E34" s="26"/>
      <c r="F34" s="28"/>
      <c r="G34" s="29"/>
      <c r="H34" s="16"/>
    </row>
    <row r="35" spans="1:8" ht="15">
      <c r="A35" s="24"/>
      <c r="B35" s="27" t="s">
        <v>36</v>
      </c>
      <c r="C35" s="25"/>
      <c r="D35" s="25"/>
      <c r="E35" s="26"/>
      <c r="F35" s="20">
        <v>572.308258799998</v>
      </c>
      <c r="G35" s="30">
        <v>1.369999999999994</v>
      </c>
      <c r="H35" s="16"/>
    </row>
    <row r="36" spans="1:8" ht="15">
      <c r="A36" s="33"/>
      <c r="B36" s="44" t="s">
        <v>33</v>
      </c>
      <c r="C36" s="35"/>
      <c r="D36" s="35"/>
      <c r="E36" s="43"/>
      <c r="F36" s="36">
        <v>572.308258799998</v>
      </c>
      <c r="G36" s="37">
        <v>1.369999999999994</v>
      </c>
      <c r="H36" s="16"/>
    </row>
    <row r="37" spans="1:8" ht="15">
      <c r="A37" s="45"/>
      <c r="B37" s="47" t="s">
        <v>37</v>
      </c>
      <c r="C37" s="46"/>
      <c r="D37" s="46"/>
      <c r="E37" s="46"/>
      <c r="F37" s="31">
        <v>41746.344</v>
      </c>
      <c r="G37" s="32" t="s">
        <v>38</v>
      </c>
      <c r="H37" s="16"/>
    </row>
    <row r="40" ht="15">
      <c r="A40" t="s">
        <v>103</v>
      </c>
    </row>
    <row r="42" spans="1:7" ht="30" customHeight="1">
      <c r="A42" s="54" t="s">
        <v>111</v>
      </c>
      <c r="B42" s="138" t="s">
        <v>112</v>
      </c>
      <c r="C42" s="138"/>
      <c r="D42" s="138"/>
      <c r="E42" s="138"/>
      <c r="F42" s="138"/>
      <c r="G42" s="139"/>
    </row>
  </sheetData>
  <sheetProtection/>
  <mergeCells count="3">
    <mergeCell ref="A2:G2"/>
    <mergeCell ref="A3:G3"/>
    <mergeCell ref="B42:G42"/>
  </mergeCells>
  <conditionalFormatting sqref="C30:D30 C33:E36 F34">
    <cfRule type="cellIs" priority="1" dxfId="28" operator="lessThan" stopIfTrue="1">
      <formula>0</formula>
    </cfRule>
  </conditionalFormatting>
  <conditionalFormatting sqref="G34">
    <cfRule type="cellIs" priority="2" dxfId="28" operator="lessThan" stopIfTrue="1">
      <formula>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Oracle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dexter</dc:creator>
  <cp:keywords/>
  <dc:description/>
  <cp:lastModifiedBy>Jyoti Pandey</cp:lastModifiedBy>
  <dcterms:created xsi:type="dcterms:W3CDTF">2010-04-14T16:02:20Z</dcterms:created>
  <dcterms:modified xsi:type="dcterms:W3CDTF">2021-01-05T13:51:01Z</dcterms:modified>
  <cp:category/>
  <cp:version/>
  <cp:contentType/>
  <cp:contentStatus/>
</cp:coreProperties>
</file>